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0"/>
  </bookViews>
  <sheets>
    <sheet name="Výstup" sheetId="1" r:id="rId1"/>
    <sheet name="Zadání" sheetId="2" r:id="rId2"/>
    <sheet name="Export" sheetId="3" r:id="rId3"/>
    <sheet name="Prezence a los" sheetId="4" r:id="rId4"/>
  </sheets>
  <definedNames/>
  <calcPr fullCalcOnLoad="1"/>
</workbook>
</file>

<file path=xl/sharedStrings.xml><?xml version="1.0" encoding="utf-8"?>
<sst xmlns="http://schemas.openxmlformats.org/spreadsheetml/2006/main" count="323" uniqueCount="85">
  <si>
    <t>kvalifikace 1 × 120 hs, finále 1 × 120 hs</t>
  </si>
  <si>
    <t>Poř</t>
  </si>
  <si>
    <t>Jméno</t>
  </si>
  <si>
    <t>Oddíl</t>
  </si>
  <si>
    <t>Pl</t>
  </si>
  <si>
    <t>Do</t>
  </si>
  <si>
    <t>Cel</t>
  </si>
  <si>
    <t>Ch</t>
  </si>
  <si>
    <t>Č</t>
  </si>
  <si>
    <t>1-2-4-3</t>
  </si>
  <si>
    <t>2-1-3-4</t>
  </si>
  <si>
    <t>3-4-2-1</t>
  </si>
  <si>
    <t>4-3-1-2</t>
  </si>
  <si>
    <t>Kvalifikace</t>
  </si>
  <si>
    <t>Finále</t>
  </si>
  <si>
    <t>Celkem</t>
  </si>
  <si>
    <t>Počet hráčů:</t>
  </si>
  <si>
    <t>Návod</t>
  </si>
  <si>
    <t>!!! Pro práci se souborem je nutné mít povolená makra</t>
  </si>
  <si>
    <t>(tím se přenesou jména finalistů do Zadání a lze zadávat výkony)</t>
  </si>
  <si>
    <t>- z listu Prezence se jména přenáší automaticky na list Zadání</t>
  </si>
  <si>
    <t>Kombinace</t>
  </si>
  <si>
    <t>120 hs</t>
  </si>
  <si>
    <r>
      <t xml:space="preserve">Na listu </t>
    </r>
    <r>
      <rPr>
        <b/>
        <sz val="10"/>
        <color indexed="12"/>
        <rFont val="Calibri"/>
        <family val="2"/>
      </rPr>
      <t>Prezence</t>
    </r>
    <r>
      <rPr>
        <sz val="10"/>
        <color indexed="12"/>
        <rFont val="Calibri"/>
        <family val="2"/>
      </rPr>
      <t xml:space="preserve"> jsou předvyplněna jména hráčů a oddílů.</t>
    </r>
  </si>
  <si>
    <r>
      <t xml:space="preserve">Přítomné označ křížkem ve sloupci </t>
    </r>
    <r>
      <rPr>
        <b/>
        <sz val="12"/>
        <color indexed="12"/>
        <rFont val="Calibri"/>
        <family val="2"/>
      </rPr>
      <t>E</t>
    </r>
    <r>
      <rPr>
        <sz val="10"/>
        <color indexed="12"/>
        <rFont val="Calibri"/>
        <family val="2"/>
      </rPr>
      <t xml:space="preserve"> - lze použít pro kontrolu prezence</t>
    </r>
  </si>
  <si>
    <t>Případného nového hráče (tj.NÁHRADNÍKA) doplň zde na pozici hráče, místo kterého nastupuje.</t>
  </si>
  <si>
    <t>Automaticky se tím jeho jméno objeví i na listu ZADÁNÍ, kde se vyplňují dosažené výsledky</t>
  </si>
  <si>
    <r>
      <t xml:space="preserve">Na listu </t>
    </r>
    <r>
      <rPr>
        <b/>
        <sz val="10"/>
        <color indexed="12"/>
        <rFont val="Calibri"/>
        <family val="2"/>
      </rPr>
      <t>Zadání</t>
    </r>
    <r>
      <rPr>
        <sz val="10"/>
        <color indexed="12"/>
        <rFont val="Calibri"/>
        <family val="2"/>
      </rPr>
      <t xml:space="preserve"> se zadávají výkony po třicítkách, vždy zde vyplňuj </t>
    </r>
    <r>
      <rPr>
        <b/>
        <sz val="10"/>
        <color indexed="12"/>
        <rFont val="Calibri"/>
        <family val="2"/>
      </rPr>
      <t>jen žlutá pole</t>
    </r>
  </si>
  <si>
    <r>
      <t xml:space="preserve">Na listu </t>
    </r>
    <r>
      <rPr>
        <b/>
        <sz val="10"/>
        <color indexed="12"/>
        <rFont val="Calibri"/>
        <family val="2"/>
      </rPr>
      <t>Výstup</t>
    </r>
    <r>
      <rPr>
        <sz val="10"/>
        <color indexed="12"/>
        <rFont val="Calibri"/>
        <family val="2"/>
      </rPr>
      <t xml:space="preserve"> se shromažďují všechna podstatná data</t>
    </r>
  </si>
  <si>
    <r>
      <t xml:space="preserve">- při kvalifikaci se vše kopíruje a řadí stiskem tlačítka </t>
    </r>
    <r>
      <rPr>
        <b/>
        <sz val="10"/>
        <color indexed="21"/>
        <rFont val="Calibri"/>
        <family val="2"/>
      </rPr>
      <t>Kvalifikace</t>
    </r>
  </si>
  <si>
    <r>
      <t xml:space="preserve">- obdobně při finále stiskem tlačítka </t>
    </r>
    <r>
      <rPr>
        <b/>
        <sz val="10"/>
        <color indexed="21"/>
        <rFont val="Calibri"/>
        <family val="2"/>
      </rPr>
      <t>Finále</t>
    </r>
  </si>
  <si>
    <r>
      <t xml:space="preserve">POZOR - po ukončení kvalifikace stiskni tlačítko </t>
    </r>
    <r>
      <rPr>
        <b/>
        <sz val="10"/>
        <color indexed="10"/>
        <rFont val="Calibri"/>
        <family val="2"/>
      </rPr>
      <t xml:space="preserve">Přenos - </t>
    </r>
    <r>
      <rPr>
        <sz val="10"/>
        <color indexed="10"/>
        <rFont val="Calibri"/>
        <family val="2"/>
      </rPr>
      <t>jen jednou, během finále už toto tlačítko nepoužívej !!</t>
    </r>
  </si>
  <si>
    <r>
      <t xml:space="preserve">Data se vyplňují pouze na listech Zadání a Prezence, v žádném případě nemodifikuj list </t>
    </r>
    <r>
      <rPr>
        <b/>
        <sz val="10"/>
        <color indexed="12"/>
        <rFont val="Calibri"/>
        <family val="2"/>
      </rPr>
      <t>Export</t>
    </r>
  </si>
  <si>
    <t>Do sloupce F si lze označovat účastníky, kteří již zaplatili startovné.</t>
  </si>
  <si>
    <r>
      <t xml:space="preserve">po kvalifikaci zmáčkni </t>
    </r>
    <r>
      <rPr>
        <b/>
        <sz val="10"/>
        <rFont val="Arial"/>
        <family val="2"/>
      </rPr>
      <t>1x</t>
    </r>
  </si>
  <si>
    <t>Poznámka - na list Výstup se kopírují jen "tvrdá" data a vše se po každém bloku hráčů</t>
  </si>
  <si>
    <t>znovu přepisuje a řadí, tím je zabezpečeno, že se data neztratí</t>
  </si>
  <si>
    <t>vklad 250,-</t>
  </si>
  <si>
    <t>Mistrovství Karlovarského kraje pro rok 2024</t>
  </si>
  <si>
    <t>Datum: 27. - 28.1.2024</t>
  </si>
  <si>
    <t>Datum: 28.1.2024</t>
  </si>
  <si>
    <t>oooooooooooooooooooooooooooooooooooooooooooooooooooooooooooooooooooooooooooo</t>
  </si>
  <si>
    <t>SENIOŘI</t>
  </si>
  <si>
    <t>Kuželna: čtyřdráha v TEPLÉ</t>
  </si>
  <si>
    <t>Milota Rostislav</t>
  </si>
  <si>
    <t>Veselý Stanislav</t>
  </si>
  <si>
    <t>Velek Jiří</t>
  </si>
  <si>
    <t>Pejšek Karel</t>
  </si>
  <si>
    <t>Stulík Jaroslav</t>
  </si>
  <si>
    <t>Mrenica Štefan</t>
  </si>
  <si>
    <t>Šeda Jiří</t>
  </si>
  <si>
    <t>Nový Jiří</t>
  </si>
  <si>
    <t>TJ Šabina</t>
  </si>
  <si>
    <t>Guba Hubert</t>
  </si>
  <si>
    <t>Veselý Václav</t>
  </si>
  <si>
    <t>Solín Jaroslav</t>
  </si>
  <si>
    <t>TJ Lomnice</t>
  </si>
  <si>
    <t>Urban Vladislav</t>
  </si>
  <si>
    <t>Schimmer Rudolf</t>
  </si>
  <si>
    <t>Flejšar Jiří</t>
  </si>
  <si>
    <t>Guba Jiří</t>
  </si>
  <si>
    <t>Veverka Josef</t>
  </si>
  <si>
    <t>Benčík Pavel</t>
  </si>
  <si>
    <t>Wittwar Michael</t>
  </si>
  <si>
    <t>Haken Petr</t>
  </si>
  <si>
    <t>Martínek Lubomír</t>
  </si>
  <si>
    <t>Rambousek Ivan</t>
  </si>
  <si>
    <t>Klepáček Adolf</t>
  </si>
  <si>
    <t>Lipták Ladislav</t>
  </si>
  <si>
    <t>Šafr Jiří</t>
  </si>
  <si>
    <t>Boško Ivan</t>
  </si>
  <si>
    <t>Kupka Libor</t>
  </si>
  <si>
    <t>Pešťák Miroslav</t>
  </si>
  <si>
    <t>obhájce</t>
  </si>
  <si>
    <t>Sokol Teplá</t>
  </si>
  <si>
    <t>Sokol Útvina</t>
  </si>
  <si>
    <t>TJ Jáchymov</t>
  </si>
  <si>
    <t>Kuželky Aš</t>
  </si>
  <si>
    <t>Kuželky Ji.Hazlov</t>
  </si>
  <si>
    <t>Slovan Karl.Vary</t>
  </si>
  <si>
    <t>Lokomotiva Cheb</t>
  </si>
  <si>
    <t>KK Karlovy Vary</t>
  </si>
  <si>
    <t xml:space="preserve">x </t>
  </si>
  <si>
    <t>x</t>
  </si>
  <si>
    <t>Zeman Václav</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</si>
</sst>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Kč&quot;\ #,##0_);\(&quot;Kč&quot;\ #,##0\)"/>
    <numFmt numFmtId="173" formatCode="&quot;Kč&quot;\ #,##0_);[Red]\(&quot;Kč&quot;\ #,##0\)"/>
    <numFmt numFmtId="174" formatCode="&quot;Kč&quot;\ #,##0.00_);\(&quot;Kč&quot;\ #,##0.00\)"/>
    <numFmt numFmtId="175" formatCode="&quot;Kč&quot;\ #,##0.00_);[Red]\(&quot;Kč&quot;\ #,##0.00\)"/>
    <numFmt numFmtId="176" formatCode="_(&quot;Kč&quot;\ * #,##0_);_(&quot;Kč&quot;\ * \(#,##0\);_(&quot;Kč&quot;\ * &quot;-&quot;_);_(@_)"/>
    <numFmt numFmtId="177" formatCode="_(* #,##0_);_(* \(#,##0\);_(* &quot;-&quot;_);_(@_)"/>
    <numFmt numFmtId="178" formatCode="_(&quot;Kč&quot;\ * #,##0.00_);_(&quot;Kč&quot;\ * \(#,##0.00\);_(&quot;Kč&quot;\ * &quot;-&quot;??_);_(@_)"/>
    <numFmt numFmtId="179" formatCode="_(* #,##0.00_);_(* \(#,##0.00\);_(* &quot;-&quot;??_);_(@_)"/>
    <numFmt numFmtId="180" formatCode="0."/>
    <numFmt numFmtId="181" formatCode="&quot;Yes&quot;;&quot;Yes&quot;;&quot;No&quot;"/>
    <numFmt numFmtId="182" formatCode="&quot;True&quot;;&quot;True&quot;;&quot;False&quot;"/>
    <numFmt numFmtId="183" formatCode="&quot;On&quot;;&quot;On&quot;;&quot;Off&quot;"/>
    <numFmt numFmtId="184" formatCode="0.0"/>
  </numFmts>
  <fonts count="67">
    <font>
      <sz val="10"/>
      <name val="Arial"/>
      <family val="0"/>
    </font>
    <font>
      <b/>
      <sz val="10"/>
      <name val="Arial"/>
      <family val="2"/>
    </font>
    <font>
      <b/>
      <sz val="14"/>
      <color indexed="10"/>
      <name val="Courier New CE"/>
      <family val="3"/>
    </font>
    <font>
      <b/>
      <sz val="10"/>
      <color indexed="10"/>
      <name val="Courier New CE"/>
      <family val="3"/>
    </font>
    <font>
      <sz val="12"/>
      <color indexed="21"/>
      <name val="Arial"/>
      <family val="2"/>
    </font>
    <font>
      <i/>
      <sz val="10"/>
      <color indexed="8"/>
      <name val="Arial"/>
      <family val="2"/>
    </font>
    <font>
      <i/>
      <sz val="10"/>
      <name val="Arial"/>
      <family val="2"/>
    </font>
    <font>
      <sz val="8"/>
      <name val="Arial"/>
      <family val="2"/>
    </font>
    <font>
      <sz val="16"/>
      <name val="Arial"/>
      <family val="2"/>
    </font>
    <font>
      <b/>
      <sz val="8"/>
      <name val="Arial"/>
      <family val="2"/>
    </font>
    <font>
      <b/>
      <sz val="10"/>
      <color indexed="49"/>
      <name val="Arial"/>
      <family val="2"/>
    </font>
    <font>
      <b/>
      <sz val="14"/>
      <color indexed="12"/>
      <name val="Verdana"/>
      <family val="2"/>
    </font>
    <font>
      <b/>
      <sz val="14"/>
      <color indexed="10"/>
      <name val="Verdana"/>
      <family val="2"/>
    </font>
    <font>
      <b/>
      <sz val="12"/>
      <color indexed="10"/>
      <name val="Verdana"/>
      <family val="2"/>
    </font>
    <font>
      <u val="single"/>
      <sz val="10"/>
      <color indexed="12"/>
      <name val="Arial"/>
      <family val="2"/>
    </font>
    <font>
      <u val="single"/>
      <sz val="10"/>
      <color indexed="36"/>
      <name val="Arial"/>
      <family val="2"/>
    </font>
    <font>
      <b/>
      <sz val="14"/>
      <name val="Arial"/>
      <family val="2"/>
    </font>
    <font>
      <b/>
      <sz val="10"/>
      <color indexed="10"/>
      <name val="Arial"/>
      <family val="2"/>
    </font>
    <font>
      <b/>
      <sz val="11"/>
      <color indexed="10"/>
      <name val="Arial"/>
      <family val="2"/>
    </font>
    <font>
      <sz val="10"/>
      <color indexed="12"/>
      <name val="Arial"/>
      <family val="2"/>
    </font>
    <font>
      <i/>
      <sz val="10"/>
      <color indexed="12"/>
      <name val="Arial"/>
      <family val="2"/>
    </font>
    <font>
      <sz val="10"/>
      <color indexed="60"/>
      <name val="Arial"/>
      <family val="2"/>
    </font>
    <font>
      <sz val="10"/>
      <name val="Calibri"/>
      <family val="2"/>
    </font>
    <font>
      <i/>
      <sz val="10"/>
      <name val="Calibri"/>
      <family val="2"/>
    </font>
    <font>
      <b/>
      <sz val="10"/>
      <color indexed="12"/>
      <name val="Calibri"/>
      <family val="2"/>
    </font>
    <font>
      <sz val="10"/>
      <color indexed="10"/>
      <name val="Calibri"/>
      <family val="2"/>
    </font>
    <font>
      <sz val="10"/>
      <color indexed="12"/>
      <name val="Calibri"/>
      <family val="2"/>
    </font>
    <font>
      <b/>
      <sz val="12"/>
      <color indexed="12"/>
      <name val="Calibri"/>
      <family val="2"/>
    </font>
    <font>
      <u val="single"/>
      <sz val="10"/>
      <color indexed="10"/>
      <name val="Calibri"/>
      <family val="2"/>
    </font>
    <font>
      <b/>
      <sz val="10"/>
      <color indexed="21"/>
      <name val="Calibri"/>
      <family val="2"/>
    </font>
    <font>
      <b/>
      <sz val="10"/>
      <color indexed="10"/>
      <name val="Calibri"/>
      <family val="2"/>
    </font>
    <font>
      <b/>
      <sz val="11"/>
      <name val="Calibri"/>
      <family val="2"/>
    </font>
    <font>
      <sz val="10"/>
      <color indexed="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s>
  <borders count="1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53" fillId="19" borderId="0" applyNumberFormat="0" applyBorder="0" applyAlignment="0" applyProtection="0"/>
    <xf numFmtId="0" fontId="5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60" fillId="0" borderId="7" applyNumberFormat="0" applyFill="0" applyAlignment="0" applyProtection="0"/>
    <xf numFmtId="0" fontId="15" fillId="0" borderId="0" applyNumberFormat="0" applyFill="0" applyBorder="0" applyAlignment="0" applyProtection="0"/>
    <xf numFmtId="0" fontId="61" fillId="23" borderId="0" applyNumberFormat="0" applyBorder="0" applyAlignment="0" applyProtection="0"/>
    <xf numFmtId="0" fontId="62" fillId="0" borderId="0" applyNumberFormat="0" applyFill="0" applyBorder="0" applyAlignment="0" applyProtection="0"/>
    <xf numFmtId="0" fontId="63" fillId="24" borderId="8" applyNumberFormat="0" applyAlignment="0" applyProtection="0"/>
    <xf numFmtId="0" fontId="64" fillId="25" borderId="8" applyNumberFormat="0" applyAlignment="0" applyProtection="0"/>
    <xf numFmtId="0" fontId="65" fillId="25" borderId="9" applyNumberFormat="0" applyAlignment="0" applyProtection="0"/>
    <xf numFmtId="0" fontId="66" fillId="0" borderId="0" applyNumberFormat="0" applyFill="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cellStyleXfs>
  <cellXfs count="76">
    <xf numFmtId="0" fontId="0" fillId="0" borderId="0" xfId="0" applyAlignment="1">
      <alignment/>
    </xf>
    <xf numFmtId="0" fontId="1"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2" fillId="0" borderId="0" xfId="0" applyFont="1" applyFill="1" applyAlignment="1">
      <alignment horizontal="left"/>
    </xf>
    <xf numFmtId="0" fontId="3" fillId="0" borderId="0" xfId="0" applyFont="1" applyFill="1" applyAlignment="1">
      <alignment horizontal="right"/>
    </xf>
    <xf numFmtId="14" fontId="4" fillId="0" borderId="0" xfId="0" applyNumberFormat="1" applyFont="1" applyFill="1" applyAlignment="1">
      <alignment horizontal="left"/>
    </xf>
    <xf numFmtId="0" fontId="0" fillId="0" borderId="10" xfId="0" applyFont="1" applyFill="1" applyBorder="1" applyAlignment="1">
      <alignment horizontal="left"/>
    </xf>
    <xf numFmtId="0" fontId="6" fillId="0" borderId="10" xfId="0" applyFont="1" applyFill="1" applyBorder="1" applyAlignment="1">
      <alignment horizontal="left"/>
    </xf>
    <xf numFmtId="0" fontId="0" fillId="0" borderId="10" xfId="0" applyFont="1" applyFill="1" applyBorder="1" applyAlignment="1">
      <alignment horizontal="center"/>
    </xf>
    <xf numFmtId="0" fontId="1" fillId="0" borderId="10" xfId="0" applyFont="1" applyFill="1" applyBorder="1" applyAlignment="1">
      <alignment horizontal="center"/>
    </xf>
    <xf numFmtId="0" fontId="1" fillId="0" borderId="0" xfId="0" applyFont="1" applyAlignment="1">
      <alignment/>
    </xf>
    <xf numFmtId="0" fontId="1" fillId="0" borderId="0" xfId="0" applyFont="1" applyAlignment="1">
      <alignment horizontal="center"/>
    </xf>
    <xf numFmtId="0" fontId="7" fillId="0" borderId="10" xfId="0" applyFont="1" applyBorder="1" applyAlignment="1">
      <alignment horizontal="center"/>
    </xf>
    <xf numFmtId="0" fontId="9" fillId="0" borderId="10" xfId="0" applyFont="1" applyFill="1" applyBorder="1" applyAlignment="1">
      <alignment horizontal="center"/>
    </xf>
    <xf numFmtId="0" fontId="0" fillId="0" borderId="0" xfId="0" applyBorder="1" applyAlignment="1">
      <alignment/>
    </xf>
    <xf numFmtId="0" fontId="7" fillId="0" borderId="0" xfId="0" applyFont="1" applyAlignment="1">
      <alignment horizontal="center"/>
    </xf>
    <xf numFmtId="0" fontId="7" fillId="0" borderId="0" xfId="0" applyFont="1" applyAlignment="1">
      <alignment horizontal="right"/>
    </xf>
    <xf numFmtId="0" fontId="0" fillId="0" borderId="0" xfId="0" applyBorder="1" applyAlignment="1">
      <alignment horizontal="left"/>
    </xf>
    <xf numFmtId="0" fontId="7" fillId="0" borderId="0" xfId="0" applyFont="1" applyFill="1" applyBorder="1" applyAlignment="1">
      <alignment horizontal="left"/>
    </xf>
    <xf numFmtId="0" fontId="7" fillId="0" borderId="0" xfId="0" applyFont="1" applyBorder="1" applyAlignment="1">
      <alignment horizontal="left"/>
    </xf>
    <xf numFmtId="0" fontId="0" fillId="0" borderId="0" xfId="0" applyAlignment="1">
      <alignment horizontal="left"/>
    </xf>
    <xf numFmtId="0" fontId="9" fillId="0" borderId="11" xfId="0" applyFont="1" applyFill="1" applyBorder="1" applyAlignment="1">
      <alignment horizontal="center"/>
    </xf>
    <xf numFmtId="0" fontId="5" fillId="32" borderId="10" xfId="0" applyFont="1" applyFill="1" applyBorder="1" applyAlignment="1">
      <alignment horizontal="center"/>
    </xf>
    <xf numFmtId="0" fontId="5" fillId="32" borderId="10" xfId="0" applyFont="1" applyFill="1" applyBorder="1" applyAlignment="1">
      <alignment horizontal="left"/>
    </xf>
    <xf numFmtId="0" fontId="11" fillId="0" borderId="0" xfId="0" applyFont="1" applyFill="1" applyAlignment="1">
      <alignment horizontal="left"/>
    </xf>
    <xf numFmtId="0" fontId="12" fillId="0" borderId="0" xfId="0" applyFont="1" applyFill="1" applyAlignment="1">
      <alignment horizontal="left"/>
    </xf>
    <xf numFmtId="0" fontId="13" fillId="0" borderId="0" xfId="0" applyFont="1" applyFill="1" applyAlignment="1">
      <alignment horizontal="right"/>
    </xf>
    <xf numFmtId="0" fontId="0" fillId="0" borderId="0" xfId="0" applyAlignment="1">
      <alignment horizontal="center"/>
    </xf>
    <xf numFmtId="0" fontId="4" fillId="0" borderId="0" xfId="0" applyFont="1" applyFill="1" applyAlignment="1">
      <alignment horizontal="right"/>
    </xf>
    <xf numFmtId="0" fontId="1" fillId="0" borderId="10" xfId="0" applyNumberFormat="1" applyFont="1" applyFill="1" applyBorder="1" applyAlignment="1">
      <alignment horizontal="center"/>
    </xf>
    <xf numFmtId="0" fontId="0" fillId="33" borderId="0" xfId="0" applyFill="1" applyAlignment="1">
      <alignment horizontal="center"/>
    </xf>
    <xf numFmtId="0" fontId="0" fillId="33" borderId="0" xfId="0" applyFill="1" applyAlignment="1" applyProtection="1">
      <alignment horizontal="center"/>
      <protection locked="0"/>
    </xf>
    <xf numFmtId="0" fontId="0" fillId="34" borderId="0" xfId="0" applyFill="1" applyAlignment="1">
      <alignment/>
    </xf>
    <xf numFmtId="0" fontId="16" fillId="34" borderId="0" xfId="0" applyFont="1" applyFill="1" applyAlignment="1">
      <alignment/>
    </xf>
    <xf numFmtId="0" fontId="8" fillId="0" borderId="0" xfId="0" applyFont="1" applyBorder="1" applyAlignment="1">
      <alignment horizontal="center" vertical="center"/>
    </xf>
    <xf numFmtId="0" fontId="0" fillId="0" borderId="0" xfId="0" applyBorder="1" applyAlignment="1">
      <alignment vertical="center"/>
    </xf>
    <xf numFmtId="0" fontId="7" fillId="0" borderId="0" xfId="0" applyFont="1" applyBorder="1" applyAlignment="1">
      <alignment horizontal="center"/>
    </xf>
    <xf numFmtId="0" fontId="0" fillId="35" borderId="0" xfId="0" applyFill="1" applyAlignment="1">
      <alignment/>
    </xf>
    <xf numFmtId="0" fontId="7" fillId="35" borderId="10" xfId="0" applyFont="1" applyFill="1" applyBorder="1" applyAlignment="1">
      <alignment horizontal="center"/>
    </xf>
    <xf numFmtId="0" fontId="17" fillId="34" borderId="0" xfId="0" applyFont="1" applyFill="1" applyAlignment="1">
      <alignment horizontal="center"/>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1" fillId="0" borderId="0" xfId="0" applyFont="1" applyAlignment="1" quotePrefix="1">
      <alignment/>
    </xf>
    <xf numFmtId="0" fontId="0" fillId="0" borderId="0" xfId="0" applyFill="1" applyAlignment="1" applyProtection="1">
      <alignment horizontal="left"/>
      <protection locked="0"/>
    </xf>
    <xf numFmtId="0" fontId="1" fillId="0" borderId="0" xfId="0" applyFont="1" applyFill="1" applyAlignment="1">
      <alignment/>
    </xf>
    <xf numFmtId="0" fontId="0" fillId="0" borderId="0" xfId="0" applyAlignment="1">
      <alignment/>
    </xf>
    <xf numFmtId="0" fontId="22" fillId="35" borderId="0" xfId="0" applyFont="1" applyFill="1" applyAlignment="1" applyProtection="1">
      <alignment/>
      <protection locked="0"/>
    </xf>
    <xf numFmtId="0" fontId="24" fillId="0" borderId="0" xfId="0" applyFont="1" applyAlignment="1">
      <alignment/>
    </xf>
    <xf numFmtId="0" fontId="22"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Alignment="1">
      <alignment/>
    </xf>
    <xf numFmtId="0" fontId="26" fillId="0" borderId="0" xfId="0" applyFont="1" applyAlignment="1" quotePrefix="1">
      <alignment/>
    </xf>
    <xf numFmtId="0" fontId="24" fillId="36" borderId="0" xfId="0" applyFont="1" applyFill="1" applyAlignment="1">
      <alignment/>
    </xf>
    <xf numFmtId="0" fontId="22" fillId="36" borderId="0" xfId="0" applyFont="1" applyFill="1" applyAlignment="1">
      <alignment/>
    </xf>
    <xf numFmtId="0" fontId="31" fillId="5" borderId="0" xfId="0" applyFont="1" applyFill="1" applyAlignment="1">
      <alignment/>
    </xf>
    <xf numFmtId="0" fontId="32" fillId="0" borderId="0" xfId="0" applyFont="1" applyFill="1" applyAlignment="1" applyProtection="1">
      <alignment horizontal="left"/>
      <protection locked="0"/>
    </xf>
    <xf numFmtId="0" fontId="0" fillId="0" borderId="0" xfId="0" applyFill="1" applyAlignment="1">
      <alignment/>
    </xf>
    <xf numFmtId="0" fontId="22" fillId="0" borderId="0" xfId="0" applyFont="1" applyFill="1" applyAlignment="1" applyProtection="1">
      <alignment/>
      <protection locked="0"/>
    </xf>
    <xf numFmtId="0" fontId="23" fillId="0" borderId="0" xfId="0" applyFont="1" applyFill="1" applyAlignment="1">
      <alignment/>
    </xf>
    <xf numFmtId="0" fontId="17" fillId="0" borderId="0" xfId="0" applyFont="1" applyFill="1" applyAlignment="1" applyProtection="1">
      <alignment horizontal="left"/>
      <protection locked="0"/>
    </xf>
    <xf numFmtId="0" fontId="0" fillId="0" borderId="10" xfId="0" applyFont="1" applyBorder="1" applyAlignment="1">
      <alignment horizontal="center"/>
    </xf>
    <xf numFmtId="0" fontId="1" fillId="0" borderId="10" xfId="0" applyFont="1" applyBorder="1" applyAlignment="1">
      <alignment horizontal="center"/>
    </xf>
    <xf numFmtId="0" fontId="1" fillId="0" borderId="0" xfId="0" applyFont="1" applyFill="1" applyAlignment="1">
      <alignment/>
    </xf>
    <xf numFmtId="0" fontId="0" fillId="0" borderId="0" xfId="0" applyFont="1" applyFill="1" applyAlignment="1">
      <alignment/>
    </xf>
    <xf numFmtId="0" fontId="23" fillId="4" borderId="0" xfId="0" applyFont="1" applyFill="1" applyAlignment="1">
      <alignment/>
    </xf>
    <xf numFmtId="0" fontId="6" fillId="32" borderId="12" xfId="0" applyFont="1" applyFill="1" applyBorder="1" applyAlignment="1">
      <alignment horizontal="center"/>
    </xf>
    <xf numFmtId="0" fontId="6" fillId="32" borderId="13" xfId="0" applyFont="1" applyFill="1" applyBorder="1" applyAlignment="1">
      <alignment horizontal="center"/>
    </xf>
    <xf numFmtId="0" fontId="6" fillId="32" borderId="14" xfId="0" applyFont="1" applyFill="1" applyBorder="1" applyAlignment="1">
      <alignment horizontal="center"/>
    </xf>
    <xf numFmtId="0" fontId="8" fillId="0" borderId="10" xfId="0" applyFont="1" applyBorder="1" applyAlignment="1">
      <alignment horizontal="center"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9">
    <dxf>
      <font>
        <color indexed="8"/>
      </font>
      <fill>
        <patternFill>
          <bgColor indexed="10"/>
        </patternFill>
      </fill>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O64"/>
  <sheetViews>
    <sheetView showGridLines="0" tabSelected="1" zoomScalePageLayoutView="0" workbookViewId="0" topLeftCell="A1">
      <selection activeCell="A1" sqref="A1"/>
    </sheetView>
  </sheetViews>
  <sheetFormatPr defaultColWidth="9.140625" defaultRowHeight="12.75"/>
  <cols>
    <col min="1" max="1" width="4.7109375" style="2" customWidth="1"/>
    <col min="2" max="2" width="18.7109375" style="2" customWidth="1"/>
    <col min="3" max="3" width="18.57421875" style="2" bestFit="1" customWidth="1"/>
    <col min="4" max="15" width="5.7109375" style="3" customWidth="1"/>
    <col min="16" max="16384" width="9.140625" style="3" customWidth="1"/>
  </cols>
  <sheetData>
    <row r="1" spans="1:2" ht="18">
      <c r="A1" s="25" t="s">
        <v>38</v>
      </c>
      <c r="B1" s="1"/>
    </row>
    <row r="2" spans="1:15" ht="18">
      <c r="A2" s="26" t="s">
        <v>42</v>
      </c>
      <c r="B2" s="1"/>
      <c r="F2" s="5"/>
      <c r="G2" s="5"/>
      <c r="O2" s="27" t="s">
        <v>0</v>
      </c>
    </row>
    <row r="3" spans="1:15" ht="15">
      <c r="A3" s="6" t="s">
        <v>39</v>
      </c>
      <c r="B3" s="1"/>
      <c r="O3" s="29" t="s">
        <v>43</v>
      </c>
    </row>
    <row r="4" spans="1:15" ht="12.75">
      <c r="A4" s="46" t="s">
        <v>21</v>
      </c>
      <c r="B4" s="1"/>
      <c r="C4" s="1"/>
      <c r="D4" s="68" t="s">
        <v>13</v>
      </c>
      <c r="E4" s="69"/>
      <c r="F4" s="69"/>
      <c r="G4" s="70"/>
      <c r="H4" s="68" t="s">
        <v>14</v>
      </c>
      <c r="I4" s="69"/>
      <c r="J4" s="69"/>
      <c r="K4" s="70"/>
      <c r="L4" s="68" t="s">
        <v>15</v>
      </c>
      <c r="M4" s="69"/>
      <c r="N4" s="69"/>
      <c r="O4" s="70"/>
    </row>
    <row r="5" spans="1:15" ht="12.75">
      <c r="A5" s="23" t="s">
        <v>1</v>
      </c>
      <c r="B5" s="24" t="s">
        <v>2</v>
      </c>
      <c r="C5" s="24" t="s">
        <v>3</v>
      </c>
      <c r="D5" s="23" t="s">
        <v>4</v>
      </c>
      <c r="E5" s="23" t="s">
        <v>5</v>
      </c>
      <c r="F5" s="23" t="s">
        <v>7</v>
      </c>
      <c r="G5" s="23" t="s">
        <v>6</v>
      </c>
      <c r="H5" s="23" t="s">
        <v>4</v>
      </c>
      <c r="I5" s="23" t="s">
        <v>5</v>
      </c>
      <c r="J5" s="23" t="s">
        <v>7</v>
      </c>
      <c r="K5" s="23" t="s">
        <v>6</v>
      </c>
      <c r="L5" s="23" t="s">
        <v>4</v>
      </c>
      <c r="M5" s="23" t="s">
        <v>5</v>
      </c>
      <c r="N5" s="23" t="s">
        <v>7</v>
      </c>
      <c r="O5" s="23" t="s">
        <v>6</v>
      </c>
    </row>
    <row r="6" spans="1:15" ht="12.75">
      <c r="A6" s="30">
        <v>1</v>
      </c>
      <c r="B6" s="7" t="s">
        <v>70</v>
      </c>
      <c r="C6" s="8" t="s">
        <v>74</v>
      </c>
      <c r="D6" s="9">
        <v>349</v>
      </c>
      <c r="E6" s="9">
        <v>194</v>
      </c>
      <c r="F6" s="9">
        <v>1</v>
      </c>
      <c r="G6" s="10">
        <v>543</v>
      </c>
      <c r="H6" s="9">
        <v>382</v>
      </c>
      <c r="I6" s="9">
        <v>211</v>
      </c>
      <c r="J6" s="9">
        <v>5</v>
      </c>
      <c r="K6" s="10">
        <v>593</v>
      </c>
      <c r="L6" s="63">
        <f>D6+H6</f>
        <v>731</v>
      </c>
      <c r="M6" s="63">
        <f>E6+I6</f>
        <v>405</v>
      </c>
      <c r="N6" s="63">
        <f>F6+J6</f>
        <v>6</v>
      </c>
      <c r="O6" s="64">
        <f>G6+K6</f>
        <v>1136</v>
      </c>
    </row>
    <row r="7" spans="1:15" ht="12.75">
      <c r="A7" s="30">
        <v>2</v>
      </c>
      <c r="B7" s="7" t="s">
        <v>68</v>
      </c>
      <c r="C7" s="8" t="s">
        <v>80</v>
      </c>
      <c r="D7" s="9">
        <v>387</v>
      </c>
      <c r="E7" s="9">
        <v>167</v>
      </c>
      <c r="F7" s="9">
        <v>4</v>
      </c>
      <c r="G7" s="10">
        <v>554</v>
      </c>
      <c r="H7" s="9">
        <v>367</v>
      </c>
      <c r="I7" s="9">
        <v>200</v>
      </c>
      <c r="J7" s="9">
        <v>5</v>
      </c>
      <c r="K7" s="10">
        <v>567</v>
      </c>
      <c r="L7" s="63">
        <f>D7+H7</f>
        <v>754</v>
      </c>
      <c r="M7" s="63">
        <f>E7+I7</f>
        <v>367</v>
      </c>
      <c r="N7" s="63">
        <f>F7+J7</f>
        <v>9</v>
      </c>
      <c r="O7" s="64">
        <f>G7+K7</f>
        <v>1121</v>
      </c>
    </row>
    <row r="8" spans="1:15" ht="12.75">
      <c r="A8" s="30">
        <v>3</v>
      </c>
      <c r="B8" s="7" t="s">
        <v>61</v>
      </c>
      <c r="C8" s="8" t="s">
        <v>56</v>
      </c>
      <c r="D8" s="9">
        <v>368</v>
      </c>
      <c r="E8" s="9">
        <v>174</v>
      </c>
      <c r="F8" s="9">
        <v>3</v>
      </c>
      <c r="G8" s="10">
        <v>542</v>
      </c>
      <c r="H8" s="9">
        <v>351</v>
      </c>
      <c r="I8" s="9">
        <v>198</v>
      </c>
      <c r="J8" s="9">
        <v>6</v>
      </c>
      <c r="K8" s="10">
        <v>549</v>
      </c>
      <c r="L8" s="63">
        <f>D8+H8</f>
        <v>719</v>
      </c>
      <c r="M8" s="63">
        <f>E8+I8</f>
        <v>372</v>
      </c>
      <c r="N8" s="63">
        <f>F8+J8</f>
        <v>9</v>
      </c>
      <c r="O8" s="64">
        <f>G8+K8</f>
        <v>1091</v>
      </c>
    </row>
    <row r="9" spans="1:15" ht="12.75">
      <c r="A9" s="30">
        <v>4</v>
      </c>
      <c r="B9" s="7" t="s">
        <v>59</v>
      </c>
      <c r="C9" s="8" t="s">
        <v>56</v>
      </c>
      <c r="D9" s="9">
        <v>352</v>
      </c>
      <c r="E9" s="9">
        <v>174</v>
      </c>
      <c r="F9" s="9">
        <v>5</v>
      </c>
      <c r="G9" s="10">
        <v>526</v>
      </c>
      <c r="H9" s="9">
        <v>367</v>
      </c>
      <c r="I9" s="9">
        <v>181</v>
      </c>
      <c r="J9" s="9">
        <v>5</v>
      </c>
      <c r="K9" s="10">
        <v>548</v>
      </c>
      <c r="L9" s="63">
        <f>D9+H9</f>
        <v>719</v>
      </c>
      <c r="M9" s="63">
        <f>E9+I9</f>
        <v>355</v>
      </c>
      <c r="N9" s="63">
        <f>F9+J9</f>
        <v>10</v>
      </c>
      <c r="O9" s="64">
        <f>G9+K9</f>
        <v>1074</v>
      </c>
    </row>
    <row r="10" spans="1:15" ht="12.75">
      <c r="A10" s="30">
        <v>5</v>
      </c>
      <c r="B10" s="7" t="s">
        <v>64</v>
      </c>
      <c r="C10" s="8" t="s">
        <v>78</v>
      </c>
      <c r="D10" s="9">
        <v>338</v>
      </c>
      <c r="E10" s="9">
        <v>214</v>
      </c>
      <c r="F10" s="9">
        <v>2</v>
      </c>
      <c r="G10" s="10">
        <v>552</v>
      </c>
      <c r="H10" s="9">
        <v>367</v>
      </c>
      <c r="I10" s="9">
        <v>151</v>
      </c>
      <c r="J10" s="9">
        <v>4</v>
      </c>
      <c r="K10" s="10">
        <v>518</v>
      </c>
      <c r="L10" s="63">
        <f>D10+H10</f>
        <v>705</v>
      </c>
      <c r="M10" s="63">
        <f>E10+I10</f>
        <v>365</v>
      </c>
      <c r="N10" s="63">
        <f>F10+J10</f>
        <v>6</v>
      </c>
      <c r="O10" s="64">
        <f>G10+K10</f>
        <v>1070</v>
      </c>
    </row>
    <row r="11" spans="1:15" ht="12.75">
      <c r="A11" s="30">
        <v>6</v>
      </c>
      <c r="B11" s="7" t="s">
        <v>45</v>
      </c>
      <c r="C11" s="8" t="s">
        <v>75</v>
      </c>
      <c r="D11" s="9">
        <v>346</v>
      </c>
      <c r="E11" s="9">
        <v>164</v>
      </c>
      <c r="F11" s="9">
        <v>6</v>
      </c>
      <c r="G11" s="10">
        <v>510</v>
      </c>
      <c r="H11" s="9">
        <v>362</v>
      </c>
      <c r="I11" s="9">
        <v>185</v>
      </c>
      <c r="J11" s="9">
        <v>8</v>
      </c>
      <c r="K11" s="10">
        <v>547</v>
      </c>
      <c r="L11" s="63">
        <f>D11+H11</f>
        <v>708</v>
      </c>
      <c r="M11" s="63">
        <f>E11+I11</f>
        <v>349</v>
      </c>
      <c r="N11" s="63">
        <f>F11+J11</f>
        <v>14</v>
      </c>
      <c r="O11" s="64">
        <f>G11+K11</f>
        <v>1057</v>
      </c>
    </row>
    <row r="12" spans="1:15" ht="12.75">
      <c r="A12" s="30">
        <v>7</v>
      </c>
      <c r="B12" s="7" t="s">
        <v>50</v>
      </c>
      <c r="C12" s="8" t="s">
        <v>76</v>
      </c>
      <c r="D12" s="9">
        <v>353</v>
      </c>
      <c r="E12" s="9">
        <v>177</v>
      </c>
      <c r="F12" s="9">
        <v>10</v>
      </c>
      <c r="G12" s="10">
        <v>530</v>
      </c>
      <c r="H12" s="9">
        <v>364</v>
      </c>
      <c r="I12" s="9">
        <v>158</v>
      </c>
      <c r="J12" s="9">
        <v>4</v>
      </c>
      <c r="K12" s="10">
        <v>522</v>
      </c>
      <c r="L12" s="63">
        <f>D12+H12</f>
        <v>717</v>
      </c>
      <c r="M12" s="63">
        <f>E12+I12</f>
        <v>335</v>
      </c>
      <c r="N12" s="63">
        <f>F12+J12</f>
        <v>14</v>
      </c>
      <c r="O12" s="64">
        <f>G12+K12</f>
        <v>1052</v>
      </c>
    </row>
    <row r="13" spans="1:15" ht="12.75">
      <c r="A13" s="30">
        <v>8</v>
      </c>
      <c r="B13" s="7" t="s">
        <v>72</v>
      </c>
      <c r="C13" s="8" t="s">
        <v>74</v>
      </c>
      <c r="D13" s="9">
        <v>362</v>
      </c>
      <c r="E13" s="9">
        <v>158</v>
      </c>
      <c r="F13" s="9">
        <v>11</v>
      </c>
      <c r="G13" s="10">
        <v>520</v>
      </c>
      <c r="H13" s="9">
        <v>360</v>
      </c>
      <c r="I13" s="9">
        <v>172</v>
      </c>
      <c r="J13" s="9">
        <v>5</v>
      </c>
      <c r="K13" s="10">
        <v>532</v>
      </c>
      <c r="L13" s="63">
        <f>D13+H13</f>
        <v>722</v>
      </c>
      <c r="M13" s="63">
        <f>E13+I13</f>
        <v>330</v>
      </c>
      <c r="N13" s="63">
        <f>F13+J13</f>
        <v>16</v>
      </c>
      <c r="O13" s="64">
        <f>G13+K13</f>
        <v>1052</v>
      </c>
    </row>
    <row r="14" spans="1:15" ht="12.75">
      <c r="A14" s="30">
        <v>9</v>
      </c>
      <c r="B14" s="7" t="s">
        <v>51</v>
      </c>
      <c r="C14" s="8" t="s">
        <v>52</v>
      </c>
      <c r="D14" s="9">
        <v>337</v>
      </c>
      <c r="E14" s="9">
        <v>183</v>
      </c>
      <c r="F14" s="9">
        <v>5</v>
      </c>
      <c r="G14" s="10">
        <v>520</v>
      </c>
      <c r="H14" s="9">
        <v>364</v>
      </c>
      <c r="I14" s="9">
        <v>162</v>
      </c>
      <c r="J14" s="9">
        <v>16</v>
      </c>
      <c r="K14" s="10">
        <v>526</v>
      </c>
      <c r="L14" s="63">
        <f>D14+H14</f>
        <v>701</v>
      </c>
      <c r="M14" s="63">
        <f>E14+I14</f>
        <v>345</v>
      </c>
      <c r="N14" s="63">
        <f>F14+J14</f>
        <v>21</v>
      </c>
      <c r="O14" s="64">
        <f>G14+K14</f>
        <v>1046</v>
      </c>
    </row>
    <row r="15" spans="1:15" ht="12.75">
      <c r="A15" s="30">
        <v>10</v>
      </c>
      <c r="B15" s="7" t="s">
        <v>60</v>
      </c>
      <c r="C15" s="8" t="s">
        <v>56</v>
      </c>
      <c r="D15" s="9">
        <v>361</v>
      </c>
      <c r="E15" s="9">
        <v>166</v>
      </c>
      <c r="F15" s="9">
        <v>3</v>
      </c>
      <c r="G15" s="10">
        <v>527</v>
      </c>
      <c r="H15" s="9">
        <v>356</v>
      </c>
      <c r="I15" s="9">
        <v>159</v>
      </c>
      <c r="J15" s="9">
        <v>6</v>
      </c>
      <c r="K15" s="10">
        <v>515</v>
      </c>
      <c r="L15" s="63">
        <f>D15+H15</f>
        <v>717</v>
      </c>
      <c r="M15" s="63">
        <f>E15+I15</f>
        <v>325</v>
      </c>
      <c r="N15" s="63">
        <f>F15+J15</f>
        <v>9</v>
      </c>
      <c r="O15" s="64">
        <f>G15+K15</f>
        <v>1042</v>
      </c>
    </row>
    <row r="16" spans="1:15" ht="12.75">
      <c r="A16" s="30">
        <v>11</v>
      </c>
      <c r="B16" s="7" t="s">
        <v>53</v>
      </c>
      <c r="C16" s="8" t="s">
        <v>56</v>
      </c>
      <c r="D16" s="9">
        <v>351</v>
      </c>
      <c r="E16" s="9">
        <v>159</v>
      </c>
      <c r="F16" s="9">
        <v>5</v>
      </c>
      <c r="G16" s="10">
        <v>510</v>
      </c>
      <c r="H16" s="9">
        <v>371</v>
      </c>
      <c r="I16" s="9">
        <v>161</v>
      </c>
      <c r="J16" s="9">
        <v>6</v>
      </c>
      <c r="K16" s="10">
        <v>532</v>
      </c>
      <c r="L16" s="63">
        <f>D16+H16</f>
        <v>722</v>
      </c>
      <c r="M16" s="63">
        <f>E16+I16</f>
        <v>320</v>
      </c>
      <c r="N16" s="63">
        <f>F16+J16</f>
        <v>11</v>
      </c>
      <c r="O16" s="64">
        <f>G16+K16</f>
        <v>1042</v>
      </c>
    </row>
    <row r="17" spans="1:15" ht="12.75">
      <c r="A17" s="30">
        <v>12</v>
      </c>
      <c r="B17" s="7" t="s">
        <v>63</v>
      </c>
      <c r="C17" s="8" t="s">
        <v>78</v>
      </c>
      <c r="D17" s="9">
        <v>355</v>
      </c>
      <c r="E17" s="9">
        <v>167</v>
      </c>
      <c r="F17" s="9">
        <v>8</v>
      </c>
      <c r="G17" s="10">
        <v>522</v>
      </c>
      <c r="H17" s="9">
        <v>335</v>
      </c>
      <c r="I17" s="9">
        <v>172</v>
      </c>
      <c r="J17" s="9">
        <v>10</v>
      </c>
      <c r="K17" s="10">
        <v>507</v>
      </c>
      <c r="L17" s="63">
        <f>D17+H17</f>
        <v>690</v>
      </c>
      <c r="M17" s="63">
        <f>E17+I17</f>
        <v>339</v>
      </c>
      <c r="N17" s="63">
        <f>F17+J17</f>
        <v>18</v>
      </c>
      <c r="O17" s="64">
        <f>G17+K17</f>
        <v>1029</v>
      </c>
    </row>
    <row r="18" spans="1:15" ht="12.75">
      <c r="A18" s="30">
        <v>13</v>
      </c>
      <c r="B18" s="7" t="s">
        <v>54</v>
      </c>
      <c r="C18" s="8" t="s">
        <v>77</v>
      </c>
      <c r="D18" s="9">
        <v>358</v>
      </c>
      <c r="E18" s="9">
        <v>176</v>
      </c>
      <c r="F18" s="9">
        <v>3</v>
      </c>
      <c r="G18" s="10">
        <v>534</v>
      </c>
      <c r="H18" s="9">
        <v>334</v>
      </c>
      <c r="I18" s="9">
        <v>157</v>
      </c>
      <c r="J18" s="9">
        <v>12</v>
      </c>
      <c r="K18" s="10">
        <v>491</v>
      </c>
      <c r="L18" s="63">
        <f>D18+H18</f>
        <v>692</v>
      </c>
      <c r="M18" s="63">
        <f>E18+I18</f>
        <v>333</v>
      </c>
      <c r="N18" s="63">
        <f>F18+J18</f>
        <v>15</v>
      </c>
      <c r="O18" s="64">
        <f>G18+K18</f>
        <v>1025</v>
      </c>
    </row>
    <row r="19" spans="1:15" ht="12.75">
      <c r="A19" s="30">
        <v>14</v>
      </c>
      <c r="B19" s="7" t="s">
        <v>49</v>
      </c>
      <c r="C19" s="8" t="s">
        <v>76</v>
      </c>
      <c r="D19" s="9">
        <v>351</v>
      </c>
      <c r="E19" s="9">
        <v>150</v>
      </c>
      <c r="F19" s="9">
        <v>12</v>
      </c>
      <c r="G19" s="10">
        <v>501</v>
      </c>
      <c r="H19" s="9">
        <v>353</v>
      </c>
      <c r="I19" s="9">
        <v>159</v>
      </c>
      <c r="J19" s="9">
        <v>10</v>
      </c>
      <c r="K19" s="10">
        <v>512</v>
      </c>
      <c r="L19" s="63">
        <f>D19+H19</f>
        <v>704</v>
      </c>
      <c r="M19" s="63">
        <f>E19+I19</f>
        <v>309</v>
      </c>
      <c r="N19" s="63">
        <f>F19+J19</f>
        <v>22</v>
      </c>
      <c r="O19" s="64">
        <f>G19+K19</f>
        <v>1013</v>
      </c>
    </row>
    <row r="20" spans="1:15" ht="12.75">
      <c r="A20" s="30">
        <v>15</v>
      </c>
      <c r="B20" s="7" t="s">
        <v>57</v>
      </c>
      <c r="C20" s="8" t="s">
        <v>77</v>
      </c>
      <c r="D20" s="9">
        <v>340</v>
      </c>
      <c r="E20" s="9">
        <v>158</v>
      </c>
      <c r="F20" s="9">
        <v>13</v>
      </c>
      <c r="G20" s="10">
        <v>498</v>
      </c>
      <c r="H20" s="9">
        <v>358</v>
      </c>
      <c r="I20" s="9">
        <v>126</v>
      </c>
      <c r="J20" s="9">
        <v>20</v>
      </c>
      <c r="K20" s="10">
        <v>484</v>
      </c>
      <c r="L20" s="63">
        <f>D20+H20</f>
        <v>698</v>
      </c>
      <c r="M20" s="63">
        <f>E20+I20</f>
        <v>284</v>
      </c>
      <c r="N20" s="63">
        <f>F20+J20</f>
        <v>33</v>
      </c>
      <c r="O20" s="64">
        <f>G20+K20</f>
        <v>982</v>
      </c>
    </row>
    <row r="21" spans="1:15" ht="12.75">
      <c r="A21" s="30">
        <v>16</v>
      </c>
      <c r="B21" s="7" t="s">
        <v>62</v>
      </c>
      <c r="C21" s="8" t="s">
        <v>78</v>
      </c>
      <c r="D21" s="9">
        <v>336</v>
      </c>
      <c r="E21" s="9">
        <v>172</v>
      </c>
      <c r="F21" s="9">
        <v>6</v>
      </c>
      <c r="G21" s="10">
        <v>508</v>
      </c>
      <c r="H21" s="9">
        <v>332</v>
      </c>
      <c r="I21" s="9">
        <v>122</v>
      </c>
      <c r="J21" s="9">
        <v>20</v>
      </c>
      <c r="K21" s="10">
        <v>454</v>
      </c>
      <c r="L21" s="63">
        <f>D21+H21</f>
        <v>668</v>
      </c>
      <c r="M21" s="63">
        <f>E21+I21</f>
        <v>294</v>
      </c>
      <c r="N21" s="63">
        <f>F21+J21</f>
        <v>26</v>
      </c>
      <c r="O21" s="64">
        <f>G21+K21</f>
        <v>962</v>
      </c>
    </row>
    <row r="22" spans="1:7" ht="12.75">
      <c r="A22" s="30">
        <v>17</v>
      </c>
      <c r="B22" s="7" t="s">
        <v>67</v>
      </c>
      <c r="C22" s="8" t="s">
        <v>80</v>
      </c>
      <c r="D22" s="9">
        <v>340</v>
      </c>
      <c r="E22" s="9">
        <v>157</v>
      </c>
      <c r="F22" s="9">
        <v>10</v>
      </c>
      <c r="G22" s="10">
        <v>497</v>
      </c>
    </row>
    <row r="23" spans="1:7" ht="12.75">
      <c r="A23" s="30">
        <v>18</v>
      </c>
      <c r="B23" s="7" t="s">
        <v>84</v>
      </c>
      <c r="C23" s="8" t="s">
        <v>81</v>
      </c>
      <c r="D23" s="9">
        <v>330</v>
      </c>
      <c r="E23" s="9">
        <v>166</v>
      </c>
      <c r="F23" s="9">
        <v>5</v>
      </c>
      <c r="G23" s="10">
        <v>496</v>
      </c>
    </row>
    <row r="24" spans="1:7" ht="12.75">
      <c r="A24" s="30">
        <v>19</v>
      </c>
      <c r="B24" s="7" t="s">
        <v>65</v>
      </c>
      <c r="C24" s="8" t="s">
        <v>79</v>
      </c>
      <c r="D24" s="9">
        <v>329</v>
      </c>
      <c r="E24" s="9">
        <v>166</v>
      </c>
      <c r="F24" s="9">
        <v>9</v>
      </c>
      <c r="G24" s="10">
        <v>495</v>
      </c>
    </row>
    <row r="25" spans="1:7" ht="12.75">
      <c r="A25" s="30">
        <v>20</v>
      </c>
      <c r="B25" s="7" t="s">
        <v>71</v>
      </c>
      <c r="C25" s="8" t="s">
        <v>81</v>
      </c>
      <c r="D25" s="9">
        <v>366</v>
      </c>
      <c r="E25" s="9">
        <v>128</v>
      </c>
      <c r="F25" s="9">
        <v>13</v>
      </c>
      <c r="G25" s="10">
        <v>494</v>
      </c>
    </row>
    <row r="26" spans="1:7" ht="12.75">
      <c r="A26" s="30">
        <v>21</v>
      </c>
      <c r="B26" s="7" t="s">
        <v>58</v>
      </c>
      <c r="C26" s="8" t="s">
        <v>56</v>
      </c>
      <c r="D26" s="9">
        <v>340</v>
      </c>
      <c r="E26" s="9">
        <v>147</v>
      </c>
      <c r="F26" s="9">
        <v>9</v>
      </c>
      <c r="G26" s="10">
        <v>487</v>
      </c>
    </row>
    <row r="27" spans="1:7" ht="12.75">
      <c r="A27" s="30">
        <v>22</v>
      </c>
      <c r="B27" s="7" t="s">
        <v>44</v>
      </c>
      <c r="C27" s="8" t="s">
        <v>74</v>
      </c>
      <c r="D27" s="9">
        <v>357</v>
      </c>
      <c r="E27" s="9">
        <v>130</v>
      </c>
      <c r="F27" s="9">
        <v>8</v>
      </c>
      <c r="G27" s="10">
        <v>487</v>
      </c>
    </row>
    <row r="28" spans="1:7" ht="12.75">
      <c r="A28" s="30">
        <v>23</v>
      </c>
      <c r="B28" s="7" t="s">
        <v>47</v>
      </c>
      <c r="C28" s="8" t="s">
        <v>75</v>
      </c>
      <c r="D28" s="9">
        <v>353</v>
      </c>
      <c r="E28" s="9">
        <v>131</v>
      </c>
      <c r="F28" s="9">
        <v>12</v>
      </c>
      <c r="G28" s="10">
        <v>484</v>
      </c>
    </row>
    <row r="29" spans="1:7" ht="12.75">
      <c r="A29" s="30">
        <v>24</v>
      </c>
      <c r="B29" s="7" t="s">
        <v>69</v>
      </c>
      <c r="C29" s="8" t="s">
        <v>79</v>
      </c>
      <c r="D29" s="9">
        <v>351</v>
      </c>
      <c r="E29" s="9">
        <v>132</v>
      </c>
      <c r="F29" s="9">
        <v>15</v>
      </c>
      <c r="G29" s="10">
        <v>483</v>
      </c>
    </row>
    <row r="30" spans="1:12" ht="12.75">
      <c r="A30" s="30">
        <v>25</v>
      </c>
      <c r="B30" s="7" t="s">
        <v>46</v>
      </c>
      <c r="C30" s="8" t="s">
        <v>74</v>
      </c>
      <c r="D30" s="9">
        <v>355</v>
      </c>
      <c r="E30" s="9">
        <v>114</v>
      </c>
      <c r="F30" s="9">
        <v>12</v>
      </c>
      <c r="G30" s="10">
        <v>469</v>
      </c>
      <c r="L30" s="3" t="s">
        <v>34</v>
      </c>
    </row>
    <row r="31" spans="1:7" ht="12.75">
      <c r="A31" s="30">
        <v>26</v>
      </c>
      <c r="B31" s="7" t="s">
        <v>55</v>
      </c>
      <c r="C31" s="8" t="s">
        <v>77</v>
      </c>
      <c r="D31" s="9">
        <v>347</v>
      </c>
      <c r="E31" s="9">
        <v>118</v>
      </c>
      <c r="F31" s="9">
        <v>13</v>
      </c>
      <c r="G31" s="10">
        <v>465</v>
      </c>
    </row>
    <row r="32" spans="1:7" ht="12.75">
      <c r="A32" s="30">
        <v>27</v>
      </c>
      <c r="B32" s="7" t="s">
        <v>48</v>
      </c>
      <c r="C32" s="8" t="s">
        <v>76</v>
      </c>
      <c r="D32" s="9">
        <v>325</v>
      </c>
      <c r="E32" s="9">
        <v>137</v>
      </c>
      <c r="F32" s="9">
        <v>13</v>
      </c>
      <c r="G32" s="10">
        <v>462</v>
      </c>
    </row>
    <row r="33" spans="1:7" ht="12.75">
      <c r="A33" s="30">
        <v>28</v>
      </c>
      <c r="B33" s="7" t="s">
        <v>66</v>
      </c>
      <c r="C33" s="8" t="s">
        <v>80</v>
      </c>
      <c r="D33" s="9">
        <v>295</v>
      </c>
      <c r="E33" s="9">
        <v>132</v>
      </c>
      <c r="F33" s="9">
        <v>17</v>
      </c>
      <c r="G33" s="10">
        <v>427</v>
      </c>
    </row>
    <row r="34" spans="1:7" ht="12.75">
      <c r="A34" s="30">
        <v>29</v>
      </c>
      <c r="B34" s="7">
        <v>0</v>
      </c>
      <c r="C34" s="8">
        <v>0</v>
      </c>
      <c r="D34" s="9">
        <v>0</v>
      </c>
      <c r="E34" s="9">
        <v>0</v>
      </c>
      <c r="F34" s="9">
        <v>0</v>
      </c>
      <c r="G34" s="10">
        <v>0</v>
      </c>
    </row>
    <row r="35" spans="1:7" ht="12.75">
      <c r="A35" s="30">
        <v>30</v>
      </c>
      <c r="B35" s="7">
        <v>0</v>
      </c>
      <c r="C35" s="8">
        <v>0</v>
      </c>
      <c r="D35" s="9">
        <v>0</v>
      </c>
      <c r="E35" s="9">
        <v>0</v>
      </c>
      <c r="F35" s="9">
        <v>0</v>
      </c>
      <c r="G35" s="10">
        <v>0</v>
      </c>
    </row>
    <row r="36" spans="1:7" ht="12.75">
      <c r="A36" s="30">
        <v>31</v>
      </c>
      <c r="B36" s="7">
        <v>0</v>
      </c>
      <c r="C36" s="8">
        <v>0</v>
      </c>
      <c r="D36" s="9">
        <v>0</v>
      </c>
      <c r="E36" s="9">
        <v>0</v>
      </c>
      <c r="F36" s="9">
        <v>0</v>
      </c>
      <c r="G36" s="10">
        <v>0</v>
      </c>
    </row>
    <row r="37" spans="1:7" ht="12.75">
      <c r="A37" s="30">
        <v>32</v>
      </c>
      <c r="B37" s="7">
        <v>0</v>
      </c>
      <c r="C37" s="8">
        <v>0</v>
      </c>
      <c r="D37" s="9">
        <v>0</v>
      </c>
      <c r="E37" s="9">
        <v>0</v>
      </c>
      <c r="F37" s="9">
        <v>0</v>
      </c>
      <c r="G37" s="10">
        <v>0</v>
      </c>
    </row>
    <row r="41" ht="18">
      <c r="A41" s="25" t="s">
        <v>38</v>
      </c>
    </row>
    <row r="42" ht="18">
      <c r="A42" s="26" t="s">
        <v>42</v>
      </c>
    </row>
    <row r="43" spans="1:7" ht="15">
      <c r="A43" s="6" t="s">
        <v>40</v>
      </c>
      <c r="G43" s="29" t="str">
        <f>O3</f>
        <v>Kuželna: čtyřdráha v TEPLÉ</v>
      </c>
    </row>
    <row r="44" ht="12.75">
      <c r="A44" s="46" t="s">
        <v>22</v>
      </c>
    </row>
    <row r="45" spans="1:7" ht="12.75">
      <c r="A45" s="23" t="s">
        <v>1</v>
      </c>
      <c r="B45" s="24" t="s">
        <v>2</v>
      </c>
      <c r="C45" s="24" t="s">
        <v>3</v>
      </c>
      <c r="D45" s="23" t="s">
        <v>4</v>
      </c>
      <c r="E45" s="23" t="s">
        <v>5</v>
      </c>
      <c r="F45" s="23" t="s">
        <v>7</v>
      </c>
      <c r="G45" s="23" t="s">
        <v>6</v>
      </c>
    </row>
    <row r="46" spans="1:7" ht="12.75">
      <c r="A46" s="30">
        <v>1</v>
      </c>
      <c r="B46" s="7" t="s">
        <v>70</v>
      </c>
      <c r="C46" s="8" t="s">
        <v>74</v>
      </c>
      <c r="D46" s="9">
        <v>382</v>
      </c>
      <c r="E46" s="9">
        <v>211</v>
      </c>
      <c r="F46" s="9">
        <v>5</v>
      </c>
      <c r="G46" s="10">
        <v>593</v>
      </c>
    </row>
    <row r="47" spans="1:7" ht="12.75">
      <c r="A47" s="30">
        <v>2</v>
      </c>
      <c r="B47" s="7" t="s">
        <v>68</v>
      </c>
      <c r="C47" s="8" t="s">
        <v>80</v>
      </c>
      <c r="D47" s="9">
        <v>367</v>
      </c>
      <c r="E47" s="9">
        <v>200</v>
      </c>
      <c r="F47" s="9">
        <v>5</v>
      </c>
      <c r="G47" s="10">
        <v>567</v>
      </c>
    </row>
    <row r="48" spans="1:7" ht="12.75">
      <c r="A48" s="30">
        <v>3</v>
      </c>
      <c r="B48" s="7" t="s">
        <v>61</v>
      </c>
      <c r="C48" s="8" t="s">
        <v>56</v>
      </c>
      <c r="D48" s="9">
        <v>351</v>
      </c>
      <c r="E48" s="9">
        <v>198</v>
      </c>
      <c r="F48" s="9">
        <v>6</v>
      </c>
      <c r="G48" s="10">
        <v>549</v>
      </c>
    </row>
    <row r="49" spans="1:7" ht="12.75">
      <c r="A49" s="30">
        <v>4</v>
      </c>
      <c r="B49" s="7" t="s">
        <v>59</v>
      </c>
      <c r="C49" s="8" t="s">
        <v>56</v>
      </c>
      <c r="D49" s="9">
        <v>367</v>
      </c>
      <c r="E49" s="9">
        <v>181</v>
      </c>
      <c r="F49" s="9">
        <v>5</v>
      </c>
      <c r="G49" s="10">
        <v>548</v>
      </c>
    </row>
    <row r="50" spans="1:7" ht="12.75">
      <c r="A50" s="30">
        <v>5</v>
      </c>
      <c r="B50" s="7" t="s">
        <v>45</v>
      </c>
      <c r="C50" s="8" t="s">
        <v>75</v>
      </c>
      <c r="D50" s="9">
        <v>362</v>
      </c>
      <c r="E50" s="9">
        <v>185</v>
      </c>
      <c r="F50" s="9">
        <v>8</v>
      </c>
      <c r="G50" s="10">
        <v>547</v>
      </c>
    </row>
    <row r="51" spans="1:7" ht="12.75">
      <c r="A51" s="30">
        <v>6</v>
      </c>
      <c r="B51" s="7" t="s">
        <v>72</v>
      </c>
      <c r="C51" s="8" t="s">
        <v>74</v>
      </c>
      <c r="D51" s="9">
        <v>360</v>
      </c>
      <c r="E51" s="9">
        <v>172</v>
      </c>
      <c r="F51" s="9">
        <v>5</v>
      </c>
      <c r="G51" s="10">
        <v>532</v>
      </c>
    </row>
    <row r="52" spans="1:7" ht="12.75">
      <c r="A52" s="30">
        <v>7</v>
      </c>
      <c r="B52" s="7" t="s">
        <v>53</v>
      </c>
      <c r="C52" s="8" t="s">
        <v>56</v>
      </c>
      <c r="D52" s="9">
        <v>371</v>
      </c>
      <c r="E52" s="9">
        <v>161</v>
      </c>
      <c r="F52" s="9">
        <v>6</v>
      </c>
      <c r="G52" s="10">
        <v>532</v>
      </c>
    </row>
    <row r="53" spans="1:7" ht="12.75">
      <c r="A53" s="30">
        <v>8</v>
      </c>
      <c r="B53" s="7" t="s">
        <v>51</v>
      </c>
      <c r="C53" s="8" t="s">
        <v>52</v>
      </c>
      <c r="D53" s="9">
        <v>364</v>
      </c>
      <c r="E53" s="9">
        <v>162</v>
      </c>
      <c r="F53" s="9">
        <v>16</v>
      </c>
      <c r="G53" s="10">
        <v>526</v>
      </c>
    </row>
    <row r="54" spans="1:7" ht="12.75">
      <c r="A54" s="30">
        <v>9</v>
      </c>
      <c r="B54" s="7" t="s">
        <v>50</v>
      </c>
      <c r="C54" s="8" t="s">
        <v>76</v>
      </c>
      <c r="D54" s="9">
        <v>364</v>
      </c>
      <c r="E54" s="9">
        <v>158</v>
      </c>
      <c r="F54" s="9">
        <v>4</v>
      </c>
      <c r="G54" s="10">
        <v>522</v>
      </c>
    </row>
    <row r="55" spans="1:7" ht="12.75">
      <c r="A55" s="30">
        <v>10</v>
      </c>
      <c r="B55" s="7" t="s">
        <v>64</v>
      </c>
      <c r="C55" s="8" t="s">
        <v>78</v>
      </c>
      <c r="D55" s="9">
        <v>367</v>
      </c>
      <c r="E55" s="9">
        <v>151</v>
      </c>
      <c r="F55" s="9">
        <v>4</v>
      </c>
      <c r="G55" s="10">
        <v>518</v>
      </c>
    </row>
    <row r="56" spans="1:7" ht="12.75">
      <c r="A56" s="30">
        <v>11</v>
      </c>
      <c r="B56" s="7" t="s">
        <v>60</v>
      </c>
      <c r="C56" s="8" t="s">
        <v>56</v>
      </c>
      <c r="D56" s="9">
        <v>356</v>
      </c>
      <c r="E56" s="9">
        <v>159</v>
      </c>
      <c r="F56" s="9">
        <v>6</v>
      </c>
      <c r="G56" s="10">
        <v>515</v>
      </c>
    </row>
    <row r="57" spans="1:7" ht="12.75">
      <c r="A57" s="30">
        <v>12</v>
      </c>
      <c r="B57" s="7" t="s">
        <v>49</v>
      </c>
      <c r="C57" s="8" t="s">
        <v>76</v>
      </c>
      <c r="D57" s="9">
        <v>353</v>
      </c>
      <c r="E57" s="9">
        <v>159</v>
      </c>
      <c r="F57" s="9">
        <v>10</v>
      </c>
      <c r="G57" s="10">
        <v>512</v>
      </c>
    </row>
    <row r="58" spans="1:7" ht="12.75">
      <c r="A58" s="30">
        <v>13</v>
      </c>
      <c r="B58" s="7" t="s">
        <v>63</v>
      </c>
      <c r="C58" s="8" t="s">
        <v>78</v>
      </c>
      <c r="D58" s="9">
        <v>335</v>
      </c>
      <c r="E58" s="9">
        <v>172</v>
      </c>
      <c r="F58" s="9">
        <v>10</v>
      </c>
      <c r="G58" s="10">
        <v>507</v>
      </c>
    </row>
    <row r="59" spans="1:7" ht="12.75">
      <c r="A59" s="30">
        <v>14</v>
      </c>
      <c r="B59" s="7" t="s">
        <v>54</v>
      </c>
      <c r="C59" s="8" t="s">
        <v>77</v>
      </c>
      <c r="D59" s="9">
        <v>334</v>
      </c>
      <c r="E59" s="9">
        <v>157</v>
      </c>
      <c r="F59" s="9">
        <v>12</v>
      </c>
      <c r="G59" s="10">
        <v>491</v>
      </c>
    </row>
    <row r="60" spans="1:7" ht="12.75">
      <c r="A60" s="30">
        <v>15</v>
      </c>
      <c r="B60" s="7" t="s">
        <v>57</v>
      </c>
      <c r="C60" s="8" t="s">
        <v>77</v>
      </c>
      <c r="D60" s="9">
        <v>358</v>
      </c>
      <c r="E60" s="9">
        <v>126</v>
      </c>
      <c r="F60" s="9">
        <v>20</v>
      </c>
      <c r="G60" s="10">
        <v>484</v>
      </c>
    </row>
    <row r="61" spans="1:7" ht="12.75">
      <c r="A61" s="30">
        <v>16</v>
      </c>
      <c r="B61" s="7" t="s">
        <v>62</v>
      </c>
      <c r="C61" s="8" t="s">
        <v>78</v>
      </c>
      <c r="D61" s="9">
        <v>332</v>
      </c>
      <c r="E61" s="9">
        <v>122</v>
      </c>
      <c r="F61" s="9">
        <v>20</v>
      </c>
      <c r="G61" s="10">
        <v>454</v>
      </c>
    </row>
    <row r="63" spans="1:7" ht="12.75">
      <c r="A63" s="65"/>
      <c r="B63" s="66"/>
      <c r="C63" s="66"/>
      <c r="D63" s="66"/>
      <c r="E63" s="66"/>
      <c r="F63" s="66"/>
      <c r="G63" s="66"/>
    </row>
    <row r="64" spans="1:7" ht="12.75">
      <c r="A64" s="65"/>
      <c r="B64" s="66"/>
      <c r="C64" s="66"/>
      <c r="D64" s="66"/>
      <c r="E64" s="66"/>
      <c r="F64" s="66"/>
      <c r="G64" s="66"/>
    </row>
  </sheetData>
  <sheetProtection/>
  <mergeCells count="3">
    <mergeCell ref="D4:G4"/>
    <mergeCell ref="H4:K4"/>
    <mergeCell ref="L4:O4"/>
  </mergeCells>
  <conditionalFormatting sqref="G6:G37 K6:K21 G46:G61">
    <cfRule type="cellIs" priority="5" dxfId="2" operator="greaterThanOrEqual" stopIfTrue="1">
      <formula>500</formula>
    </cfRule>
    <cfRule type="cellIs" priority="6" dxfId="1" operator="greaterThanOrEqual" stopIfTrue="1">
      <formula>480</formula>
    </cfRule>
  </conditionalFormatting>
  <conditionalFormatting sqref="O6:O21">
    <cfRule type="cellIs" priority="1" dxfId="2" operator="greaterThanOrEqual" stopIfTrue="1">
      <formula>1100</formula>
    </cfRule>
    <cfRule type="cellIs" priority="2" dxfId="1" operator="greaterThanOrEqual" stopIfTrue="1">
      <formula>1050</formula>
    </cfRule>
  </conditionalFormatting>
  <printOptions horizontalCentered="1"/>
  <pageMargins left="0" right="0" top="0.1968503937007874" bottom="0.7874015748031497" header="0.5118110236220472" footer="0.5118110236220472"/>
  <pageSetup fitToHeight="2" horizontalDpi="600" verticalDpi="600" orientation="landscape" paperSize="9" r:id="rId2"/>
  <rowBreaks count="1" manualBreakCount="1">
    <brk id="40" max="255" man="1"/>
  </rowBreaks>
  <legacyDrawing r:id="rId1"/>
</worksheet>
</file>

<file path=xl/worksheets/sheet2.xml><?xml version="1.0" encoding="utf-8"?>
<worksheet xmlns="http://schemas.openxmlformats.org/spreadsheetml/2006/main" xmlns:r="http://schemas.openxmlformats.org/officeDocument/2006/relationships">
  <sheetPr codeName="Sheet2"/>
  <dimension ref="A1:X199"/>
  <sheetViews>
    <sheetView showGridLines="0" zoomScale="120" zoomScaleNormal="120" zoomScalePageLayoutView="0" workbookViewId="0" topLeftCell="B171">
      <selection activeCell="F193" sqref="F193"/>
    </sheetView>
  </sheetViews>
  <sheetFormatPr defaultColWidth="9.140625" defaultRowHeight="12.75"/>
  <cols>
    <col min="1" max="1" width="5.7109375" style="0" customWidth="1"/>
    <col min="2" max="2" width="18.7109375" style="0" customWidth="1"/>
    <col min="3" max="3" width="16.8515625" style="0" customWidth="1"/>
    <col min="4" max="11" width="5.7109375" style="0" customWidth="1"/>
    <col min="13" max="14" width="14.8515625" style="0" bestFit="1" customWidth="1"/>
    <col min="15" max="18" width="4.7109375" style="0" customWidth="1"/>
  </cols>
  <sheetData>
    <row r="1" ht="19.5">
      <c r="A1" s="4" t="str">
        <f>Výstup!A2</f>
        <v>SENIOŘI</v>
      </c>
    </row>
    <row r="2" spans="1:14" ht="12.75">
      <c r="A2" s="11" t="s">
        <v>13</v>
      </c>
      <c r="M2" s="15"/>
      <c r="N2" s="15"/>
    </row>
    <row r="3" spans="1:14" ht="12.75">
      <c r="A3" s="12" t="s">
        <v>8</v>
      </c>
      <c r="B3" s="11" t="s">
        <v>2</v>
      </c>
      <c r="C3" s="11" t="s">
        <v>3</v>
      </c>
      <c r="D3" s="12" t="s">
        <v>4</v>
      </c>
      <c r="E3" s="12" t="s">
        <v>5</v>
      </c>
      <c r="F3" s="12" t="s">
        <v>7</v>
      </c>
      <c r="G3" s="12" t="s">
        <v>6</v>
      </c>
      <c r="H3" s="12" t="s">
        <v>4</v>
      </c>
      <c r="I3" s="12" t="s">
        <v>5</v>
      </c>
      <c r="J3" s="12" t="s">
        <v>7</v>
      </c>
      <c r="K3" s="12" t="s">
        <v>6</v>
      </c>
      <c r="M3" s="18"/>
      <c r="N3" s="18"/>
    </row>
    <row r="4" spans="1:20" ht="12.75">
      <c r="A4" s="71">
        <v>1</v>
      </c>
      <c r="B4" s="72" t="str">
        <f>'Prezence a los'!B2</f>
        <v>Milota Rostislav</v>
      </c>
      <c r="C4" s="72" t="str">
        <f>'Prezence a los'!C2</f>
        <v>Sokol Teplá</v>
      </c>
      <c r="D4" s="39">
        <v>88</v>
      </c>
      <c r="E4" s="39">
        <v>36</v>
      </c>
      <c r="F4" s="39">
        <v>2</v>
      </c>
      <c r="G4" s="13">
        <f aca="true" t="shared" si="0" ref="G4:G12">D4+E4</f>
        <v>124</v>
      </c>
      <c r="H4" s="13">
        <f>SUM(D4:D7)</f>
        <v>357</v>
      </c>
      <c r="I4" s="13">
        <f>SUM(E4:E7)</f>
        <v>130</v>
      </c>
      <c r="J4" s="13">
        <f>SUM(F4:F7)</f>
        <v>8</v>
      </c>
      <c r="K4" s="14">
        <f>SUM(G4:G7)</f>
        <v>487</v>
      </c>
      <c r="M4" s="19" t="str">
        <f>B4</f>
        <v>Milota Rostislav</v>
      </c>
      <c r="N4" s="20" t="str">
        <f>C4</f>
        <v>Sokol Teplá</v>
      </c>
      <c r="O4" s="16">
        <f>H4</f>
        <v>357</v>
      </c>
      <c r="P4" s="16">
        <f>I4</f>
        <v>130</v>
      </c>
      <c r="Q4" s="16">
        <f>J4</f>
        <v>8</v>
      </c>
      <c r="R4" s="16">
        <f>K4</f>
        <v>487</v>
      </c>
      <c r="T4" s="16">
        <f aca="true" t="shared" si="1" ref="T4:T66">G4+G5</f>
        <v>248</v>
      </c>
    </row>
    <row r="5" spans="1:14" ht="12.75">
      <c r="A5" s="71"/>
      <c r="B5" s="72"/>
      <c r="C5" s="72"/>
      <c r="D5" s="39">
        <v>99</v>
      </c>
      <c r="E5" s="39">
        <v>25</v>
      </c>
      <c r="F5" s="39">
        <v>5</v>
      </c>
      <c r="G5" s="13">
        <f t="shared" si="0"/>
        <v>124</v>
      </c>
      <c r="M5" s="18"/>
      <c r="N5" s="18"/>
    </row>
    <row r="6" spans="1:20" ht="12.75">
      <c r="A6" s="71"/>
      <c r="B6" s="72"/>
      <c r="C6" s="72"/>
      <c r="D6" s="39">
        <v>86</v>
      </c>
      <c r="E6" s="39">
        <v>33</v>
      </c>
      <c r="F6" s="39">
        <v>1</v>
      </c>
      <c r="G6" s="13">
        <f t="shared" si="0"/>
        <v>119</v>
      </c>
      <c r="K6" s="17" t="s">
        <v>9</v>
      </c>
      <c r="M6" s="18"/>
      <c r="N6" s="18"/>
      <c r="T6" s="16">
        <f t="shared" si="1"/>
        <v>239</v>
      </c>
    </row>
    <row r="7" spans="1:14" ht="12.75">
      <c r="A7" s="71"/>
      <c r="B7" s="72"/>
      <c r="C7" s="72"/>
      <c r="D7" s="39">
        <v>84</v>
      </c>
      <c r="E7" s="39">
        <v>36</v>
      </c>
      <c r="F7" s="39">
        <v>0</v>
      </c>
      <c r="G7" s="13">
        <f t="shared" si="0"/>
        <v>120</v>
      </c>
      <c r="M7" s="21"/>
      <c r="N7" s="21"/>
    </row>
    <row r="8" spans="1:20" ht="12.75">
      <c r="A8" s="71">
        <v>2</v>
      </c>
      <c r="B8" s="72" t="str">
        <f>'Prezence a los'!B3</f>
        <v>Veselý Stanislav</v>
      </c>
      <c r="C8" s="72" t="str">
        <f>'Prezence a los'!C3</f>
        <v>Sokol Útvina</v>
      </c>
      <c r="D8" s="39">
        <v>80</v>
      </c>
      <c r="E8" s="39">
        <v>36</v>
      </c>
      <c r="F8" s="39">
        <v>1</v>
      </c>
      <c r="G8" s="13">
        <f t="shared" si="0"/>
        <v>116</v>
      </c>
      <c r="H8" s="13">
        <f>SUM(D8:D11)</f>
        <v>346</v>
      </c>
      <c r="I8" s="13">
        <f>SUM(E8:E11)</f>
        <v>164</v>
      </c>
      <c r="J8" s="13">
        <f>SUM(F8:F11)</f>
        <v>6</v>
      </c>
      <c r="K8" s="14">
        <f>SUM(G8:G11)</f>
        <v>510</v>
      </c>
      <c r="M8" s="19" t="str">
        <f>B8</f>
        <v>Veselý Stanislav</v>
      </c>
      <c r="N8" s="20" t="str">
        <f>C8</f>
        <v>Sokol Útvina</v>
      </c>
      <c r="O8" s="16">
        <f>H8</f>
        <v>346</v>
      </c>
      <c r="P8" s="16">
        <f>I8</f>
        <v>164</v>
      </c>
      <c r="Q8" s="16">
        <f>J8</f>
        <v>6</v>
      </c>
      <c r="R8" s="16">
        <f>K8</f>
        <v>510</v>
      </c>
      <c r="T8" s="16">
        <f t="shared" si="1"/>
        <v>256</v>
      </c>
    </row>
    <row r="9" spans="1:14" ht="12.75">
      <c r="A9" s="71"/>
      <c r="B9" s="72"/>
      <c r="C9" s="72"/>
      <c r="D9" s="39">
        <v>96</v>
      </c>
      <c r="E9" s="39">
        <v>44</v>
      </c>
      <c r="F9" s="39">
        <v>0</v>
      </c>
      <c r="G9" s="13">
        <f t="shared" si="0"/>
        <v>140</v>
      </c>
      <c r="M9" s="18"/>
      <c r="N9" s="18"/>
    </row>
    <row r="10" spans="1:20" ht="12.75">
      <c r="A10" s="71"/>
      <c r="B10" s="72"/>
      <c r="C10" s="72"/>
      <c r="D10" s="39">
        <v>82</v>
      </c>
      <c r="E10" s="39">
        <v>34</v>
      </c>
      <c r="F10" s="39">
        <v>3</v>
      </c>
      <c r="G10" s="13">
        <f t="shared" si="0"/>
        <v>116</v>
      </c>
      <c r="K10" s="17" t="s">
        <v>10</v>
      </c>
      <c r="M10" s="18"/>
      <c r="N10" s="18"/>
      <c r="T10" s="16">
        <f t="shared" si="1"/>
        <v>254</v>
      </c>
    </row>
    <row r="11" spans="1:14" ht="12.75">
      <c r="A11" s="71"/>
      <c r="B11" s="72"/>
      <c r="C11" s="72"/>
      <c r="D11" s="39">
        <v>88</v>
      </c>
      <c r="E11" s="39">
        <v>50</v>
      </c>
      <c r="F11" s="39">
        <v>2</v>
      </c>
      <c r="G11" s="13">
        <f t="shared" si="0"/>
        <v>138</v>
      </c>
      <c r="M11" s="21"/>
      <c r="N11" s="21"/>
    </row>
    <row r="12" spans="1:20" ht="12.75">
      <c r="A12" s="71">
        <v>3</v>
      </c>
      <c r="B12" s="72" t="str">
        <f>'Prezence a los'!B4</f>
        <v>Velek Jiří</v>
      </c>
      <c r="C12" s="72" t="str">
        <f>'Prezence a los'!C4</f>
        <v>Sokol Teplá</v>
      </c>
      <c r="D12" s="39">
        <v>81</v>
      </c>
      <c r="E12" s="39">
        <v>18</v>
      </c>
      <c r="F12" s="39">
        <v>7</v>
      </c>
      <c r="G12" s="13">
        <f t="shared" si="0"/>
        <v>99</v>
      </c>
      <c r="H12" s="13">
        <f>SUM(D12:D15)</f>
        <v>355</v>
      </c>
      <c r="I12" s="13">
        <f>SUM(E12:E15)</f>
        <v>114</v>
      </c>
      <c r="J12" s="13">
        <f>SUM(F12:F15)</f>
        <v>12</v>
      </c>
      <c r="K12" s="14">
        <f>SUM(G12:G15)</f>
        <v>469</v>
      </c>
      <c r="M12" s="19" t="str">
        <f>B12</f>
        <v>Velek Jiří</v>
      </c>
      <c r="N12" s="20" t="str">
        <f>C12</f>
        <v>Sokol Teplá</v>
      </c>
      <c r="O12" s="16">
        <f>H12</f>
        <v>355</v>
      </c>
      <c r="P12" s="16">
        <f>I12</f>
        <v>114</v>
      </c>
      <c r="Q12" s="16">
        <f>J12</f>
        <v>12</v>
      </c>
      <c r="R12" s="16">
        <f>K12</f>
        <v>469</v>
      </c>
      <c r="T12" s="16">
        <f t="shared" si="1"/>
        <v>226</v>
      </c>
    </row>
    <row r="13" spans="1:14" ht="12.75">
      <c r="A13" s="71"/>
      <c r="B13" s="72"/>
      <c r="C13" s="72"/>
      <c r="D13" s="39">
        <v>91</v>
      </c>
      <c r="E13" s="39">
        <v>36</v>
      </c>
      <c r="F13" s="39">
        <v>1</v>
      </c>
      <c r="G13" s="13">
        <f aca="true" t="shared" si="2" ref="G13:G20">D13+E13</f>
        <v>127</v>
      </c>
      <c r="M13" s="18"/>
      <c r="N13" s="18"/>
    </row>
    <row r="14" spans="1:20" ht="12.75">
      <c r="A14" s="71"/>
      <c r="B14" s="72"/>
      <c r="C14" s="72"/>
      <c r="D14" s="39">
        <v>82</v>
      </c>
      <c r="E14" s="39">
        <v>34</v>
      </c>
      <c r="F14" s="39">
        <v>1</v>
      </c>
      <c r="G14" s="13">
        <f t="shared" si="2"/>
        <v>116</v>
      </c>
      <c r="K14" s="17" t="s">
        <v>11</v>
      </c>
      <c r="M14" s="18"/>
      <c r="N14" s="18"/>
      <c r="T14" s="16">
        <f t="shared" si="1"/>
        <v>243</v>
      </c>
    </row>
    <row r="15" spans="1:14" ht="12.75">
      <c r="A15" s="71"/>
      <c r="B15" s="72"/>
      <c r="C15" s="72"/>
      <c r="D15" s="39">
        <v>101</v>
      </c>
      <c r="E15" s="39">
        <v>26</v>
      </c>
      <c r="F15" s="39">
        <v>3</v>
      </c>
      <c r="G15" s="13">
        <f t="shared" si="2"/>
        <v>127</v>
      </c>
      <c r="M15" s="21"/>
      <c r="N15" s="21"/>
    </row>
    <row r="16" spans="1:20" ht="12.75">
      <c r="A16" s="71">
        <v>4</v>
      </c>
      <c r="B16" s="72" t="str">
        <f>'Prezence a los'!B5</f>
        <v>Pejšek Karel</v>
      </c>
      <c r="C16" s="72" t="str">
        <f>'Prezence a los'!C5</f>
        <v>Sokol Útvina</v>
      </c>
      <c r="D16" s="39">
        <v>97</v>
      </c>
      <c r="E16" s="39">
        <v>27</v>
      </c>
      <c r="F16" s="39">
        <v>4</v>
      </c>
      <c r="G16" s="13">
        <f t="shared" si="2"/>
        <v>124</v>
      </c>
      <c r="H16" s="13">
        <f>SUM(D16:D19)</f>
        <v>353</v>
      </c>
      <c r="I16" s="13">
        <f>SUM(E16:E19)</f>
        <v>131</v>
      </c>
      <c r="J16" s="13">
        <f>SUM(F16:F19)</f>
        <v>12</v>
      </c>
      <c r="K16" s="14">
        <f>SUM(G16:G19)</f>
        <v>484</v>
      </c>
      <c r="M16" s="19" t="str">
        <f>B16</f>
        <v>Pejšek Karel</v>
      </c>
      <c r="N16" s="20" t="str">
        <f>C16</f>
        <v>Sokol Útvina</v>
      </c>
      <c r="O16" s="16">
        <f>H16</f>
        <v>353</v>
      </c>
      <c r="P16" s="16">
        <f>I16</f>
        <v>131</v>
      </c>
      <c r="Q16" s="16">
        <f>J16</f>
        <v>12</v>
      </c>
      <c r="R16" s="16">
        <f>K16</f>
        <v>484</v>
      </c>
      <c r="T16" s="16">
        <f t="shared" si="1"/>
        <v>253</v>
      </c>
    </row>
    <row r="17" spans="1:14" ht="12.75">
      <c r="A17" s="71"/>
      <c r="B17" s="72"/>
      <c r="C17" s="72"/>
      <c r="D17" s="39">
        <v>84</v>
      </c>
      <c r="E17" s="39">
        <v>45</v>
      </c>
      <c r="F17" s="39">
        <v>1</v>
      </c>
      <c r="G17" s="13">
        <f t="shared" si="2"/>
        <v>129</v>
      </c>
      <c r="M17" s="18"/>
      <c r="N17" s="18"/>
    </row>
    <row r="18" spans="1:20" ht="12.75">
      <c r="A18" s="71"/>
      <c r="B18" s="72"/>
      <c r="C18" s="72"/>
      <c r="D18" s="39">
        <v>79</v>
      </c>
      <c r="E18" s="39">
        <v>24</v>
      </c>
      <c r="F18" s="39">
        <v>3</v>
      </c>
      <c r="G18" s="13">
        <f t="shared" si="2"/>
        <v>103</v>
      </c>
      <c r="K18" s="17" t="s">
        <v>12</v>
      </c>
      <c r="M18" s="18"/>
      <c r="N18" s="18"/>
      <c r="T18" s="16">
        <f t="shared" si="1"/>
        <v>231</v>
      </c>
    </row>
    <row r="19" spans="1:14" ht="12.75">
      <c r="A19" s="71"/>
      <c r="B19" s="72"/>
      <c r="C19" s="72"/>
      <c r="D19" s="39">
        <v>93</v>
      </c>
      <c r="E19" s="39">
        <v>35</v>
      </c>
      <c r="F19" s="39">
        <v>4</v>
      </c>
      <c r="G19" s="13">
        <f t="shared" si="2"/>
        <v>128</v>
      </c>
      <c r="M19" s="21"/>
      <c r="N19" s="21"/>
    </row>
    <row r="20" spans="1:20" ht="12.75">
      <c r="A20" s="71">
        <v>5</v>
      </c>
      <c r="B20" s="72" t="str">
        <f>'Prezence a los'!B6</f>
        <v>Stulík Jaroslav</v>
      </c>
      <c r="C20" s="72" t="str">
        <f>'Prezence a los'!C6</f>
        <v>TJ Jáchymov</v>
      </c>
      <c r="D20" s="39">
        <v>79</v>
      </c>
      <c r="E20" s="39">
        <v>35</v>
      </c>
      <c r="F20" s="39">
        <v>2</v>
      </c>
      <c r="G20" s="13">
        <f t="shared" si="2"/>
        <v>114</v>
      </c>
      <c r="H20" s="13">
        <f>SUM(D20:D23)</f>
        <v>325</v>
      </c>
      <c r="I20" s="13">
        <f>SUM(E20:E23)</f>
        <v>137</v>
      </c>
      <c r="J20" s="13">
        <f>SUM(F20:F23)</f>
        <v>13</v>
      </c>
      <c r="K20" s="14">
        <f>SUM(G20:G23)</f>
        <v>462</v>
      </c>
      <c r="M20" s="19" t="str">
        <f>B20</f>
        <v>Stulík Jaroslav</v>
      </c>
      <c r="N20" s="20" t="str">
        <f>C20</f>
        <v>TJ Jáchymov</v>
      </c>
      <c r="O20" s="16">
        <f>H20</f>
        <v>325</v>
      </c>
      <c r="P20" s="16">
        <f>I20</f>
        <v>137</v>
      </c>
      <c r="Q20" s="16">
        <f>J20</f>
        <v>13</v>
      </c>
      <c r="R20" s="16">
        <f>K20</f>
        <v>462</v>
      </c>
      <c r="T20" s="16">
        <f t="shared" si="1"/>
        <v>227</v>
      </c>
    </row>
    <row r="21" spans="1:14" ht="12.75">
      <c r="A21" s="71"/>
      <c r="B21" s="72"/>
      <c r="C21" s="72"/>
      <c r="D21" s="39">
        <v>81</v>
      </c>
      <c r="E21" s="39">
        <v>32</v>
      </c>
      <c r="F21" s="39">
        <v>3</v>
      </c>
      <c r="G21" s="13">
        <f aca="true" t="shared" si="3" ref="G21:G43">D21+E21</f>
        <v>113</v>
      </c>
      <c r="M21" s="18"/>
      <c r="N21" s="18"/>
    </row>
    <row r="22" spans="1:20" ht="12.75">
      <c r="A22" s="71"/>
      <c r="B22" s="72"/>
      <c r="C22" s="72"/>
      <c r="D22" s="39">
        <v>89</v>
      </c>
      <c r="E22" s="39">
        <v>43</v>
      </c>
      <c r="F22" s="39">
        <v>3</v>
      </c>
      <c r="G22" s="13">
        <f t="shared" si="3"/>
        <v>132</v>
      </c>
      <c r="K22" s="17" t="s">
        <v>9</v>
      </c>
      <c r="M22" s="18"/>
      <c r="N22" s="18"/>
      <c r="T22" s="16">
        <f t="shared" si="1"/>
        <v>235</v>
      </c>
    </row>
    <row r="23" spans="1:14" ht="12.75">
      <c r="A23" s="71"/>
      <c r="B23" s="72"/>
      <c r="C23" s="72"/>
      <c r="D23" s="39">
        <v>76</v>
      </c>
      <c r="E23" s="39">
        <v>27</v>
      </c>
      <c r="F23" s="39">
        <v>5</v>
      </c>
      <c r="G23" s="13">
        <f t="shared" si="3"/>
        <v>103</v>
      </c>
      <c r="M23" s="21"/>
      <c r="N23" s="21"/>
    </row>
    <row r="24" spans="1:20" ht="12.75">
      <c r="A24" s="71">
        <v>6</v>
      </c>
      <c r="B24" s="72" t="str">
        <f>'Prezence a los'!B7</f>
        <v>Mrenica Štefan</v>
      </c>
      <c r="C24" s="72" t="str">
        <f>'Prezence a los'!C7</f>
        <v>TJ Jáchymov</v>
      </c>
      <c r="D24" s="39">
        <v>75</v>
      </c>
      <c r="E24" s="39">
        <v>35</v>
      </c>
      <c r="F24" s="39">
        <v>4</v>
      </c>
      <c r="G24" s="13">
        <f t="shared" si="3"/>
        <v>110</v>
      </c>
      <c r="H24" s="13">
        <f>SUM(D24:D27)</f>
        <v>351</v>
      </c>
      <c r="I24" s="13">
        <f>SUM(E24:E27)</f>
        <v>150</v>
      </c>
      <c r="J24" s="13">
        <f>SUM(F24:F27)</f>
        <v>12</v>
      </c>
      <c r="K24" s="14">
        <f>SUM(G24:G27)</f>
        <v>501</v>
      </c>
      <c r="M24" s="19" t="str">
        <f>B24</f>
        <v>Mrenica Štefan</v>
      </c>
      <c r="N24" s="20" t="str">
        <f>C24</f>
        <v>TJ Jáchymov</v>
      </c>
      <c r="O24" s="16">
        <f>H24</f>
        <v>351</v>
      </c>
      <c r="P24" s="16">
        <f>I24</f>
        <v>150</v>
      </c>
      <c r="Q24" s="16">
        <f>J24</f>
        <v>12</v>
      </c>
      <c r="R24" s="16">
        <f>K24</f>
        <v>501</v>
      </c>
      <c r="T24" s="16">
        <f t="shared" si="1"/>
        <v>238</v>
      </c>
    </row>
    <row r="25" spans="1:14" ht="12.75">
      <c r="A25" s="71"/>
      <c r="B25" s="72"/>
      <c r="C25" s="72"/>
      <c r="D25" s="39">
        <v>96</v>
      </c>
      <c r="E25" s="39">
        <v>32</v>
      </c>
      <c r="F25" s="39">
        <v>4</v>
      </c>
      <c r="G25" s="13">
        <f t="shared" si="3"/>
        <v>128</v>
      </c>
      <c r="M25" s="18"/>
      <c r="N25" s="18"/>
    </row>
    <row r="26" spans="1:20" ht="12.75">
      <c r="A26" s="71"/>
      <c r="B26" s="72"/>
      <c r="C26" s="72"/>
      <c r="D26" s="39">
        <v>79</v>
      </c>
      <c r="E26" s="39">
        <v>31</v>
      </c>
      <c r="F26" s="39">
        <v>2</v>
      </c>
      <c r="G26" s="13">
        <f t="shared" si="3"/>
        <v>110</v>
      </c>
      <c r="K26" s="17" t="s">
        <v>10</v>
      </c>
      <c r="M26" s="18"/>
      <c r="N26" s="18"/>
      <c r="T26" s="16">
        <f t="shared" si="1"/>
        <v>263</v>
      </c>
    </row>
    <row r="27" spans="1:14" ht="12.75">
      <c r="A27" s="71"/>
      <c r="B27" s="72"/>
      <c r="C27" s="72"/>
      <c r="D27" s="39">
        <v>101</v>
      </c>
      <c r="E27" s="39">
        <v>52</v>
      </c>
      <c r="F27" s="39">
        <v>2</v>
      </c>
      <c r="G27" s="13">
        <f t="shared" si="3"/>
        <v>153</v>
      </c>
      <c r="M27" s="21"/>
      <c r="N27" s="21"/>
    </row>
    <row r="28" spans="1:20" ht="12.75">
      <c r="A28" s="71">
        <v>7</v>
      </c>
      <c r="B28" s="72" t="str">
        <f>'Prezence a los'!B8</f>
        <v>Šeda Jiří</v>
      </c>
      <c r="C28" s="72" t="str">
        <f>'Prezence a los'!C8</f>
        <v>TJ Jáchymov</v>
      </c>
      <c r="D28" s="39">
        <v>88</v>
      </c>
      <c r="E28" s="39">
        <v>62</v>
      </c>
      <c r="F28" s="39">
        <v>1</v>
      </c>
      <c r="G28" s="13">
        <f t="shared" si="3"/>
        <v>150</v>
      </c>
      <c r="H28" s="13">
        <f>SUM(D28:D31)</f>
        <v>353</v>
      </c>
      <c r="I28" s="13">
        <f>SUM(E28:E31)</f>
        <v>177</v>
      </c>
      <c r="J28" s="13">
        <f>SUM(F28:F31)</f>
        <v>10</v>
      </c>
      <c r="K28" s="14">
        <f>SUM(G28:G31)</f>
        <v>530</v>
      </c>
      <c r="M28" s="19" t="str">
        <f>B28</f>
        <v>Šeda Jiří</v>
      </c>
      <c r="N28" s="20" t="str">
        <f>C28</f>
        <v>TJ Jáchymov</v>
      </c>
      <c r="O28" s="16">
        <f>H28</f>
        <v>353</v>
      </c>
      <c r="P28" s="16">
        <f>I28</f>
        <v>177</v>
      </c>
      <c r="Q28" s="16">
        <f>J28</f>
        <v>10</v>
      </c>
      <c r="R28" s="16">
        <f>K28</f>
        <v>530</v>
      </c>
      <c r="T28" s="16">
        <f t="shared" si="1"/>
        <v>295</v>
      </c>
    </row>
    <row r="29" spans="1:14" ht="12.75">
      <c r="A29" s="71"/>
      <c r="B29" s="72"/>
      <c r="C29" s="72"/>
      <c r="D29" s="39">
        <v>92</v>
      </c>
      <c r="E29" s="39">
        <v>53</v>
      </c>
      <c r="F29" s="39">
        <v>1</v>
      </c>
      <c r="G29" s="13">
        <f t="shared" si="3"/>
        <v>145</v>
      </c>
      <c r="M29" s="18"/>
      <c r="N29" s="18"/>
    </row>
    <row r="30" spans="1:20" ht="12.75">
      <c r="A30" s="71"/>
      <c r="B30" s="72"/>
      <c r="C30" s="72"/>
      <c r="D30" s="39">
        <v>89</v>
      </c>
      <c r="E30" s="39">
        <v>26</v>
      </c>
      <c r="F30" s="39">
        <v>4</v>
      </c>
      <c r="G30" s="13">
        <f t="shared" si="3"/>
        <v>115</v>
      </c>
      <c r="K30" s="17" t="s">
        <v>11</v>
      </c>
      <c r="M30" s="18"/>
      <c r="N30" s="18"/>
      <c r="T30" s="16">
        <f t="shared" si="1"/>
        <v>235</v>
      </c>
    </row>
    <row r="31" spans="1:14" ht="12.75">
      <c r="A31" s="71"/>
      <c r="B31" s="72"/>
      <c r="C31" s="72"/>
      <c r="D31" s="39">
        <v>84</v>
      </c>
      <c r="E31" s="39">
        <v>36</v>
      </c>
      <c r="F31" s="39">
        <v>4</v>
      </c>
      <c r="G31" s="13">
        <f t="shared" si="3"/>
        <v>120</v>
      </c>
      <c r="M31" s="21"/>
      <c r="N31" s="21"/>
    </row>
    <row r="32" spans="1:20" ht="12.75">
      <c r="A32" s="71">
        <v>8</v>
      </c>
      <c r="B32" s="72" t="str">
        <f>'Prezence a los'!B9</f>
        <v>Nový Jiří</v>
      </c>
      <c r="C32" s="72" t="str">
        <f>'Prezence a los'!C9</f>
        <v>TJ Šabina</v>
      </c>
      <c r="D32" s="39">
        <v>84</v>
      </c>
      <c r="E32" s="39">
        <v>36</v>
      </c>
      <c r="F32" s="39">
        <v>1</v>
      </c>
      <c r="G32" s="13">
        <f t="shared" si="3"/>
        <v>120</v>
      </c>
      <c r="H32" s="13">
        <f>SUM(D32:D35)</f>
        <v>337</v>
      </c>
      <c r="I32" s="13">
        <f>SUM(E32:E35)</f>
        <v>183</v>
      </c>
      <c r="J32" s="13">
        <f>SUM(F32:F35)</f>
        <v>5</v>
      </c>
      <c r="K32" s="14">
        <f>SUM(G32:G35)</f>
        <v>520</v>
      </c>
      <c r="M32" s="19" t="str">
        <f>B32</f>
        <v>Nový Jiří</v>
      </c>
      <c r="N32" s="20" t="str">
        <f>C32</f>
        <v>TJ Šabina</v>
      </c>
      <c r="O32" s="16">
        <f>H32</f>
        <v>337</v>
      </c>
      <c r="P32" s="16">
        <f>I32</f>
        <v>183</v>
      </c>
      <c r="Q32" s="16">
        <f>J32</f>
        <v>5</v>
      </c>
      <c r="R32" s="16">
        <f>K32</f>
        <v>520</v>
      </c>
      <c r="T32" s="16">
        <f t="shared" si="1"/>
        <v>266</v>
      </c>
    </row>
    <row r="33" spans="1:14" ht="12.75">
      <c r="A33" s="71"/>
      <c r="B33" s="72"/>
      <c r="C33" s="72"/>
      <c r="D33" s="39">
        <v>93</v>
      </c>
      <c r="E33" s="39">
        <v>53</v>
      </c>
      <c r="F33" s="39">
        <v>1</v>
      </c>
      <c r="G33" s="13">
        <f t="shared" si="3"/>
        <v>146</v>
      </c>
      <c r="M33" s="18"/>
      <c r="N33" s="18"/>
    </row>
    <row r="34" spans="1:20" ht="12.75">
      <c r="A34" s="71"/>
      <c r="B34" s="72"/>
      <c r="C34" s="72"/>
      <c r="D34" s="39">
        <v>85</v>
      </c>
      <c r="E34" s="39">
        <v>44</v>
      </c>
      <c r="F34" s="39">
        <v>3</v>
      </c>
      <c r="G34" s="13">
        <f t="shared" si="3"/>
        <v>129</v>
      </c>
      <c r="K34" s="17" t="s">
        <v>12</v>
      </c>
      <c r="M34" s="18"/>
      <c r="N34" s="18"/>
      <c r="T34" s="16">
        <f t="shared" si="1"/>
        <v>254</v>
      </c>
    </row>
    <row r="35" spans="1:14" ht="12.75">
      <c r="A35" s="71"/>
      <c r="B35" s="72"/>
      <c r="C35" s="72"/>
      <c r="D35" s="39">
        <v>75</v>
      </c>
      <c r="E35" s="39">
        <v>50</v>
      </c>
      <c r="F35" s="39">
        <v>0</v>
      </c>
      <c r="G35" s="13">
        <f t="shared" si="3"/>
        <v>125</v>
      </c>
      <c r="M35" s="21"/>
      <c r="N35" s="21"/>
    </row>
    <row r="36" spans="1:20" ht="12.75">
      <c r="A36" s="71">
        <v>9</v>
      </c>
      <c r="B36" s="72" t="str">
        <f>'Prezence a los'!B10</f>
        <v>Guba Hubert</v>
      </c>
      <c r="C36" s="72" t="str">
        <f>'Prezence a los'!C10</f>
        <v>TJ Lomnice</v>
      </c>
      <c r="D36" s="39">
        <v>86</v>
      </c>
      <c r="E36" s="39">
        <v>44</v>
      </c>
      <c r="F36" s="39">
        <v>0</v>
      </c>
      <c r="G36" s="13">
        <f t="shared" si="3"/>
        <v>130</v>
      </c>
      <c r="H36" s="13">
        <f>SUM(D36:D39)</f>
        <v>351</v>
      </c>
      <c r="I36" s="13">
        <f>SUM(E36:E39)</f>
        <v>159</v>
      </c>
      <c r="J36" s="13">
        <f>SUM(F36:F39)</f>
        <v>5</v>
      </c>
      <c r="K36" s="14">
        <f>SUM(G36:G39)</f>
        <v>510</v>
      </c>
      <c r="M36" s="19" t="str">
        <f>B36</f>
        <v>Guba Hubert</v>
      </c>
      <c r="N36" s="20" t="str">
        <f>C36</f>
        <v>TJ Lomnice</v>
      </c>
      <c r="O36" s="16">
        <f>H36</f>
        <v>351</v>
      </c>
      <c r="P36" s="16">
        <f>I36</f>
        <v>159</v>
      </c>
      <c r="Q36" s="16">
        <f>J36</f>
        <v>5</v>
      </c>
      <c r="R36" s="16">
        <f>K36</f>
        <v>510</v>
      </c>
      <c r="T36" s="16">
        <f t="shared" si="1"/>
        <v>264</v>
      </c>
    </row>
    <row r="37" spans="1:14" ht="12.75">
      <c r="A37" s="71"/>
      <c r="B37" s="72"/>
      <c r="C37" s="72"/>
      <c r="D37" s="39">
        <v>81</v>
      </c>
      <c r="E37" s="39">
        <v>53</v>
      </c>
      <c r="F37" s="39">
        <v>1</v>
      </c>
      <c r="G37" s="13">
        <f t="shared" si="3"/>
        <v>134</v>
      </c>
      <c r="M37" s="18"/>
      <c r="N37" s="18"/>
    </row>
    <row r="38" spans="1:20" ht="12.75">
      <c r="A38" s="71"/>
      <c r="B38" s="72"/>
      <c r="C38" s="72"/>
      <c r="D38" s="39">
        <v>91</v>
      </c>
      <c r="E38" s="39">
        <v>35</v>
      </c>
      <c r="F38" s="39">
        <v>2</v>
      </c>
      <c r="G38" s="13">
        <f t="shared" si="3"/>
        <v>126</v>
      </c>
      <c r="K38" s="17" t="s">
        <v>9</v>
      </c>
      <c r="M38" s="18"/>
      <c r="N38" s="18"/>
      <c r="T38" s="16">
        <f t="shared" si="1"/>
        <v>246</v>
      </c>
    </row>
    <row r="39" spans="1:14" ht="12.75">
      <c r="A39" s="71"/>
      <c r="B39" s="72"/>
      <c r="C39" s="72"/>
      <c r="D39" s="39">
        <v>93</v>
      </c>
      <c r="E39" s="39">
        <v>27</v>
      </c>
      <c r="F39" s="39">
        <v>2</v>
      </c>
      <c r="G39" s="13">
        <f t="shared" si="3"/>
        <v>120</v>
      </c>
      <c r="M39" s="21"/>
      <c r="N39" s="21"/>
    </row>
    <row r="40" spans="1:20" ht="12.75">
      <c r="A40" s="71">
        <v>10</v>
      </c>
      <c r="B40" s="72" t="str">
        <f>'Prezence a los'!B11</f>
        <v>Veselý Václav</v>
      </c>
      <c r="C40" s="72" t="str">
        <f>'Prezence a los'!C11</f>
        <v>Kuželky Aš</v>
      </c>
      <c r="D40" s="39">
        <v>91</v>
      </c>
      <c r="E40" s="39">
        <v>36</v>
      </c>
      <c r="F40" s="39">
        <v>2</v>
      </c>
      <c r="G40" s="13">
        <f t="shared" si="3"/>
        <v>127</v>
      </c>
      <c r="H40" s="13">
        <f>SUM(D40:D43)</f>
        <v>358</v>
      </c>
      <c r="I40" s="13">
        <f>SUM(E40:E43)</f>
        <v>176</v>
      </c>
      <c r="J40" s="13">
        <f>SUM(F40:F43)</f>
        <v>3</v>
      </c>
      <c r="K40" s="14">
        <f>SUM(G40:G43)</f>
        <v>534</v>
      </c>
      <c r="M40" s="19" t="str">
        <f>B40</f>
        <v>Veselý Václav</v>
      </c>
      <c r="N40" s="20" t="str">
        <f>C40</f>
        <v>Kuželky Aš</v>
      </c>
      <c r="O40" s="16">
        <f>H40</f>
        <v>358</v>
      </c>
      <c r="P40" s="16">
        <f>I40</f>
        <v>176</v>
      </c>
      <c r="Q40" s="16">
        <f>J40</f>
        <v>3</v>
      </c>
      <c r="R40" s="16">
        <f>K40</f>
        <v>534</v>
      </c>
      <c r="T40" s="16">
        <f t="shared" si="1"/>
        <v>250</v>
      </c>
    </row>
    <row r="41" spans="1:14" ht="12.75">
      <c r="A41" s="71"/>
      <c r="B41" s="72"/>
      <c r="C41" s="72"/>
      <c r="D41" s="39">
        <v>87</v>
      </c>
      <c r="E41" s="39">
        <v>36</v>
      </c>
      <c r="F41" s="39">
        <v>1</v>
      </c>
      <c r="G41" s="13">
        <f t="shared" si="3"/>
        <v>123</v>
      </c>
      <c r="M41" s="18"/>
      <c r="N41" s="18"/>
    </row>
    <row r="42" spans="1:20" ht="12.75">
      <c r="A42" s="71"/>
      <c r="B42" s="72"/>
      <c r="C42" s="72"/>
      <c r="D42" s="39">
        <v>86</v>
      </c>
      <c r="E42" s="39">
        <v>43</v>
      </c>
      <c r="F42" s="39">
        <v>0</v>
      </c>
      <c r="G42" s="13">
        <f t="shared" si="3"/>
        <v>129</v>
      </c>
      <c r="K42" s="17" t="s">
        <v>10</v>
      </c>
      <c r="M42" s="18"/>
      <c r="N42" s="18"/>
      <c r="T42" s="16">
        <f t="shared" si="1"/>
        <v>284</v>
      </c>
    </row>
    <row r="43" spans="1:14" ht="12.75">
      <c r="A43" s="71"/>
      <c r="B43" s="72"/>
      <c r="C43" s="72"/>
      <c r="D43" s="39">
        <v>94</v>
      </c>
      <c r="E43" s="39">
        <v>61</v>
      </c>
      <c r="F43" s="39">
        <v>0</v>
      </c>
      <c r="G43" s="13">
        <f t="shared" si="3"/>
        <v>155</v>
      </c>
      <c r="M43" s="21"/>
      <c r="N43" s="21"/>
    </row>
    <row r="44" spans="1:20" ht="12.75">
      <c r="A44" s="71">
        <v>11</v>
      </c>
      <c r="B44" s="72" t="str">
        <f>'Prezence a los'!B12</f>
        <v>Solín Jaroslav</v>
      </c>
      <c r="C44" s="72" t="str">
        <f>'Prezence a los'!C12</f>
        <v>Kuželky Aš</v>
      </c>
      <c r="D44" s="39">
        <v>83</v>
      </c>
      <c r="E44" s="39">
        <v>45</v>
      </c>
      <c r="F44" s="39">
        <v>1</v>
      </c>
      <c r="G44" s="13">
        <f>D44+E44</f>
        <v>128</v>
      </c>
      <c r="H44" s="13">
        <f>SUM(D44:D47)</f>
        <v>347</v>
      </c>
      <c r="I44" s="13">
        <f>SUM(E44:E47)</f>
        <v>118</v>
      </c>
      <c r="J44" s="13">
        <f>SUM(F44:F47)</f>
        <v>13</v>
      </c>
      <c r="K44" s="14">
        <f>SUM(G44:G47)</f>
        <v>465</v>
      </c>
      <c r="M44" s="19" t="str">
        <f>B44</f>
        <v>Solín Jaroslav</v>
      </c>
      <c r="N44" s="20" t="str">
        <f>C44</f>
        <v>Kuželky Aš</v>
      </c>
      <c r="O44" s="16">
        <f>H44</f>
        <v>347</v>
      </c>
      <c r="P44" s="16">
        <f>I44</f>
        <v>118</v>
      </c>
      <c r="Q44" s="16">
        <f>J44</f>
        <v>13</v>
      </c>
      <c r="R44" s="16">
        <f>K44</f>
        <v>465</v>
      </c>
      <c r="T44" s="16">
        <f t="shared" si="1"/>
        <v>248</v>
      </c>
    </row>
    <row r="45" spans="1:14" ht="12.75">
      <c r="A45" s="71"/>
      <c r="B45" s="72"/>
      <c r="C45" s="72"/>
      <c r="D45" s="39">
        <v>93</v>
      </c>
      <c r="E45" s="39">
        <v>27</v>
      </c>
      <c r="F45" s="39">
        <v>3</v>
      </c>
      <c r="G45" s="13">
        <f>D45+E45</f>
        <v>120</v>
      </c>
      <c r="M45" s="18"/>
      <c r="N45" s="18"/>
    </row>
    <row r="46" spans="1:20" ht="12.75">
      <c r="A46" s="71"/>
      <c r="B46" s="72"/>
      <c r="C46" s="72"/>
      <c r="D46" s="39">
        <v>93</v>
      </c>
      <c r="E46" s="39">
        <v>20</v>
      </c>
      <c r="F46" s="39">
        <v>5</v>
      </c>
      <c r="G46" s="13">
        <f>D46+E46</f>
        <v>113</v>
      </c>
      <c r="K46" s="17" t="s">
        <v>11</v>
      </c>
      <c r="M46" s="18"/>
      <c r="N46" s="18"/>
      <c r="T46" s="16">
        <f t="shared" si="1"/>
        <v>217</v>
      </c>
    </row>
    <row r="47" spans="1:14" ht="12.75">
      <c r="A47" s="71"/>
      <c r="B47" s="72"/>
      <c r="C47" s="72"/>
      <c r="D47" s="39">
        <v>78</v>
      </c>
      <c r="E47" s="39">
        <v>26</v>
      </c>
      <c r="F47" s="39">
        <v>4</v>
      </c>
      <c r="G47" s="13">
        <f>D47+E47</f>
        <v>104</v>
      </c>
      <c r="M47" s="21"/>
      <c r="N47" s="21"/>
    </row>
    <row r="48" spans="1:20" ht="12.75">
      <c r="A48" s="71">
        <v>12</v>
      </c>
      <c r="B48" s="72" t="str">
        <f>'Prezence a los'!B13</f>
        <v>Urban Vladislav</v>
      </c>
      <c r="C48" s="72" t="str">
        <f>'Prezence a los'!C13</f>
        <v>Kuželky Aš</v>
      </c>
      <c r="D48" s="39">
        <v>85</v>
      </c>
      <c r="E48" s="39">
        <v>42</v>
      </c>
      <c r="F48" s="39">
        <v>2</v>
      </c>
      <c r="G48" s="13">
        <f>D48+E48</f>
        <v>127</v>
      </c>
      <c r="H48" s="13">
        <f>SUM(D48:D51)</f>
        <v>340</v>
      </c>
      <c r="I48" s="13">
        <f>SUM(E48:E51)</f>
        <v>158</v>
      </c>
      <c r="J48" s="13">
        <f>SUM(F48:F51)</f>
        <v>13</v>
      </c>
      <c r="K48" s="14">
        <f>SUM(G48:G51)</f>
        <v>498</v>
      </c>
      <c r="M48" s="19" t="str">
        <f>B48</f>
        <v>Urban Vladislav</v>
      </c>
      <c r="N48" s="20" t="str">
        <f>C48</f>
        <v>Kuželky Aš</v>
      </c>
      <c r="O48" s="16">
        <f>H48</f>
        <v>340</v>
      </c>
      <c r="P48" s="16">
        <f>I48</f>
        <v>158</v>
      </c>
      <c r="Q48" s="16">
        <f>J48</f>
        <v>13</v>
      </c>
      <c r="R48" s="16">
        <f>K48</f>
        <v>498</v>
      </c>
      <c r="T48" s="16">
        <f t="shared" si="1"/>
        <v>240</v>
      </c>
    </row>
    <row r="49" spans="1:14" ht="12.75">
      <c r="A49" s="71"/>
      <c r="B49" s="72"/>
      <c r="C49" s="72"/>
      <c r="D49" s="39">
        <v>87</v>
      </c>
      <c r="E49" s="39">
        <v>26</v>
      </c>
      <c r="F49" s="39">
        <v>5</v>
      </c>
      <c r="G49" s="13">
        <f aca="true" t="shared" si="4" ref="G49:G83">D49+E49</f>
        <v>113</v>
      </c>
      <c r="M49" s="18"/>
      <c r="N49" s="18"/>
    </row>
    <row r="50" spans="1:20" ht="12.75">
      <c r="A50" s="71"/>
      <c r="B50" s="72"/>
      <c r="C50" s="72"/>
      <c r="D50" s="39">
        <v>85</v>
      </c>
      <c r="E50" s="39">
        <v>45</v>
      </c>
      <c r="F50" s="39">
        <v>3</v>
      </c>
      <c r="G50" s="13">
        <f t="shared" si="4"/>
        <v>130</v>
      </c>
      <c r="K50" s="17" t="s">
        <v>12</v>
      </c>
      <c r="M50" s="18"/>
      <c r="N50" s="18"/>
      <c r="T50" s="16">
        <f t="shared" si="1"/>
        <v>258</v>
      </c>
    </row>
    <row r="51" spans="1:14" ht="12.75">
      <c r="A51" s="71"/>
      <c r="B51" s="72"/>
      <c r="C51" s="72"/>
      <c r="D51" s="39">
        <v>83</v>
      </c>
      <c r="E51" s="39">
        <v>45</v>
      </c>
      <c r="F51" s="39">
        <v>3</v>
      </c>
      <c r="G51" s="13">
        <f t="shared" si="4"/>
        <v>128</v>
      </c>
      <c r="M51" s="21"/>
      <c r="N51" s="21"/>
    </row>
    <row r="52" spans="1:20" ht="12.75">
      <c r="A52" s="71">
        <v>13</v>
      </c>
      <c r="B52" s="72" t="str">
        <f>'Prezence a los'!B14</f>
        <v>Schimmer Rudolf</v>
      </c>
      <c r="C52" s="72" t="str">
        <f>'Prezence a los'!C14</f>
        <v>TJ Lomnice</v>
      </c>
      <c r="D52" s="39">
        <v>84</v>
      </c>
      <c r="E52" s="39">
        <v>35</v>
      </c>
      <c r="F52" s="39">
        <v>2</v>
      </c>
      <c r="G52" s="13">
        <f t="shared" si="4"/>
        <v>119</v>
      </c>
      <c r="H52" s="13">
        <f>SUM(D52:D55)</f>
        <v>340</v>
      </c>
      <c r="I52" s="13">
        <f>SUM(E52:E55)</f>
        <v>147</v>
      </c>
      <c r="J52" s="13">
        <f>SUM(F52:F55)</f>
        <v>9</v>
      </c>
      <c r="K52" s="14">
        <f>SUM(G52:G55)</f>
        <v>487</v>
      </c>
      <c r="M52" s="19" t="str">
        <f>B52</f>
        <v>Schimmer Rudolf</v>
      </c>
      <c r="N52" s="20" t="str">
        <f>C52</f>
        <v>TJ Lomnice</v>
      </c>
      <c r="O52" s="16">
        <f>H52</f>
        <v>340</v>
      </c>
      <c r="P52" s="16">
        <f>I52</f>
        <v>147</v>
      </c>
      <c r="Q52" s="16">
        <f>J52</f>
        <v>9</v>
      </c>
      <c r="R52" s="16">
        <f>K52</f>
        <v>487</v>
      </c>
      <c r="T52" s="16">
        <f t="shared" si="1"/>
        <v>243</v>
      </c>
    </row>
    <row r="53" spans="1:14" ht="12.75">
      <c r="A53" s="71"/>
      <c r="B53" s="72"/>
      <c r="C53" s="72"/>
      <c r="D53" s="39">
        <v>80</v>
      </c>
      <c r="E53" s="39">
        <v>44</v>
      </c>
      <c r="F53" s="39">
        <v>1</v>
      </c>
      <c r="G53" s="13">
        <f t="shared" si="4"/>
        <v>124</v>
      </c>
      <c r="M53" s="18"/>
      <c r="N53" s="18"/>
    </row>
    <row r="54" spans="1:20" ht="12.75">
      <c r="A54" s="71"/>
      <c r="B54" s="72"/>
      <c r="C54" s="72"/>
      <c r="D54" s="39">
        <v>89</v>
      </c>
      <c r="E54" s="39">
        <v>33</v>
      </c>
      <c r="F54" s="39">
        <v>3</v>
      </c>
      <c r="G54" s="13">
        <v>122</v>
      </c>
      <c r="K54" s="17" t="s">
        <v>9</v>
      </c>
      <c r="M54" s="18"/>
      <c r="N54" s="18"/>
      <c r="T54" s="16">
        <f t="shared" si="1"/>
        <v>244</v>
      </c>
    </row>
    <row r="55" spans="1:14" ht="12.75">
      <c r="A55" s="71"/>
      <c r="B55" s="72"/>
      <c r="C55" s="72"/>
      <c r="D55" s="39">
        <v>87</v>
      </c>
      <c r="E55" s="39">
        <v>35</v>
      </c>
      <c r="F55" s="39">
        <v>3</v>
      </c>
      <c r="G55" s="13">
        <f t="shared" si="4"/>
        <v>122</v>
      </c>
      <c r="M55" s="21"/>
      <c r="N55" s="21"/>
    </row>
    <row r="56" spans="1:20" ht="12.75">
      <c r="A56" s="71">
        <v>14</v>
      </c>
      <c r="B56" s="72" t="str">
        <f>'Prezence a los'!B15</f>
        <v>Flejšar Jiří</v>
      </c>
      <c r="C56" s="72" t="str">
        <f>'Prezence a los'!C15</f>
        <v>TJ Lomnice</v>
      </c>
      <c r="D56" s="39">
        <v>87</v>
      </c>
      <c r="E56" s="39">
        <v>35</v>
      </c>
      <c r="F56" s="39">
        <v>1</v>
      </c>
      <c r="G56" s="13">
        <f t="shared" si="4"/>
        <v>122</v>
      </c>
      <c r="H56" s="13">
        <f>SUM(D56:D59)</f>
        <v>352</v>
      </c>
      <c r="I56" s="13">
        <f>SUM(E56:E59)</f>
        <v>174</v>
      </c>
      <c r="J56" s="13">
        <f>SUM(F56:F59)</f>
        <v>5</v>
      </c>
      <c r="K56" s="14">
        <f>SUM(G56:G59)</f>
        <v>526</v>
      </c>
      <c r="M56" s="19" t="str">
        <f>B56</f>
        <v>Flejšar Jiří</v>
      </c>
      <c r="N56" s="20" t="str">
        <f>C56</f>
        <v>TJ Lomnice</v>
      </c>
      <c r="O56" s="16">
        <f>H56</f>
        <v>352</v>
      </c>
      <c r="P56" s="16">
        <f>I56</f>
        <v>174</v>
      </c>
      <c r="Q56" s="16">
        <f>J56</f>
        <v>5</v>
      </c>
      <c r="R56" s="16">
        <f>K56</f>
        <v>526</v>
      </c>
      <c r="T56" s="16">
        <f t="shared" si="1"/>
        <v>267</v>
      </c>
    </row>
    <row r="57" spans="1:14" ht="12.75">
      <c r="A57" s="71"/>
      <c r="B57" s="72"/>
      <c r="C57" s="72"/>
      <c r="D57" s="39">
        <v>91</v>
      </c>
      <c r="E57" s="39">
        <v>54</v>
      </c>
      <c r="F57" s="39">
        <v>0</v>
      </c>
      <c r="G57" s="13">
        <f t="shared" si="4"/>
        <v>145</v>
      </c>
      <c r="M57" s="18"/>
      <c r="N57" s="18"/>
    </row>
    <row r="58" spans="1:20" ht="12.75">
      <c r="A58" s="71"/>
      <c r="B58" s="72"/>
      <c r="C58" s="72"/>
      <c r="D58" s="39">
        <v>84</v>
      </c>
      <c r="E58" s="39">
        <v>41</v>
      </c>
      <c r="F58" s="39">
        <v>1</v>
      </c>
      <c r="G58" s="13">
        <v>125</v>
      </c>
      <c r="K58" s="17" t="s">
        <v>10</v>
      </c>
      <c r="M58" s="18"/>
      <c r="N58" s="18"/>
      <c r="T58" s="16">
        <f t="shared" si="1"/>
        <v>259</v>
      </c>
    </row>
    <row r="59" spans="1:14" ht="12.75">
      <c r="A59" s="71"/>
      <c r="B59" s="72"/>
      <c r="C59" s="72"/>
      <c r="D59" s="39">
        <v>90</v>
      </c>
      <c r="E59" s="39">
        <v>44</v>
      </c>
      <c r="F59" s="39">
        <v>3</v>
      </c>
      <c r="G59" s="13">
        <f t="shared" si="4"/>
        <v>134</v>
      </c>
      <c r="M59" s="21"/>
      <c r="N59" s="21"/>
    </row>
    <row r="60" spans="1:20" ht="12.75">
      <c r="A60" s="71">
        <v>15</v>
      </c>
      <c r="B60" s="72" t="str">
        <f>'Prezence a los'!B16</f>
        <v>Guba Jiří</v>
      </c>
      <c r="C60" s="72" t="str">
        <f>'Prezence a los'!C16</f>
        <v>TJ Lomnice</v>
      </c>
      <c r="D60" s="39">
        <v>90</v>
      </c>
      <c r="E60" s="39">
        <v>44</v>
      </c>
      <c r="F60" s="39">
        <v>0</v>
      </c>
      <c r="G60" s="13">
        <f t="shared" si="4"/>
        <v>134</v>
      </c>
      <c r="H60" s="13">
        <f>SUM(D60:D63)</f>
        <v>361</v>
      </c>
      <c r="I60" s="13">
        <f>SUM(E60:E63)</f>
        <v>166</v>
      </c>
      <c r="J60" s="13">
        <f>SUM(F60:F63)</f>
        <v>3</v>
      </c>
      <c r="K60" s="14">
        <f>SUM(G60:G63)</f>
        <v>527</v>
      </c>
      <c r="M60" s="19" t="str">
        <f>B60</f>
        <v>Guba Jiří</v>
      </c>
      <c r="N60" s="20" t="str">
        <f>C60</f>
        <v>TJ Lomnice</v>
      </c>
      <c r="O60" s="16">
        <f>H60</f>
        <v>361</v>
      </c>
      <c r="P60" s="16">
        <f>I60</f>
        <v>166</v>
      </c>
      <c r="Q60" s="16">
        <f>J60</f>
        <v>3</v>
      </c>
      <c r="R60" s="16">
        <f>K60</f>
        <v>527</v>
      </c>
      <c r="T60" s="16">
        <f t="shared" si="1"/>
        <v>251</v>
      </c>
    </row>
    <row r="61" spans="1:14" ht="12.75">
      <c r="A61" s="71"/>
      <c r="B61" s="72"/>
      <c r="C61" s="72"/>
      <c r="D61" s="39">
        <v>82</v>
      </c>
      <c r="E61" s="39">
        <v>35</v>
      </c>
      <c r="F61" s="39">
        <v>3</v>
      </c>
      <c r="G61" s="13">
        <f t="shared" si="4"/>
        <v>117</v>
      </c>
      <c r="M61" s="18"/>
      <c r="N61" s="18"/>
    </row>
    <row r="62" spans="1:20" ht="12.75">
      <c r="A62" s="71"/>
      <c r="B62" s="72"/>
      <c r="C62" s="72"/>
      <c r="D62" s="39">
        <v>94</v>
      </c>
      <c r="E62" s="39">
        <v>45</v>
      </c>
      <c r="F62" s="39">
        <v>0</v>
      </c>
      <c r="G62" s="13">
        <f t="shared" si="4"/>
        <v>139</v>
      </c>
      <c r="K62" s="17" t="s">
        <v>11</v>
      </c>
      <c r="M62" s="18"/>
      <c r="N62" s="18"/>
      <c r="T62" s="16">
        <f t="shared" si="1"/>
        <v>276</v>
      </c>
    </row>
    <row r="63" spans="1:14" ht="12.75">
      <c r="A63" s="71"/>
      <c r="B63" s="72"/>
      <c r="C63" s="72"/>
      <c r="D63" s="39">
        <v>95</v>
      </c>
      <c r="E63" s="39">
        <v>42</v>
      </c>
      <c r="F63" s="39">
        <v>0</v>
      </c>
      <c r="G63" s="13">
        <v>137</v>
      </c>
      <c r="M63" s="21"/>
      <c r="N63" s="21"/>
    </row>
    <row r="64" spans="1:20" ht="12.75">
      <c r="A64" s="71">
        <v>16</v>
      </c>
      <c r="B64" s="72" t="str">
        <f>'Prezence a los'!B17</f>
        <v>Veverka Josef</v>
      </c>
      <c r="C64" s="72" t="str">
        <f>'Prezence a los'!C17</f>
        <v>TJ Lomnice</v>
      </c>
      <c r="D64" s="39">
        <v>93</v>
      </c>
      <c r="E64" s="39">
        <v>44</v>
      </c>
      <c r="F64" s="39">
        <v>1</v>
      </c>
      <c r="G64" s="13">
        <f t="shared" si="4"/>
        <v>137</v>
      </c>
      <c r="H64" s="13">
        <f>SUM(D64:D67)</f>
        <v>368</v>
      </c>
      <c r="I64" s="13">
        <f>SUM(E64:E67)</f>
        <v>174</v>
      </c>
      <c r="J64" s="13">
        <f>SUM(F64:F67)</f>
        <v>3</v>
      </c>
      <c r="K64" s="14">
        <f>SUM(G64:G67)</f>
        <v>542</v>
      </c>
      <c r="M64" s="19" t="str">
        <f>B64</f>
        <v>Veverka Josef</v>
      </c>
      <c r="N64" s="20" t="str">
        <f>C64</f>
        <v>TJ Lomnice</v>
      </c>
      <c r="O64" s="16">
        <f>H64</f>
        <v>368</v>
      </c>
      <c r="P64" s="16">
        <f>I64</f>
        <v>174</v>
      </c>
      <c r="Q64" s="16">
        <f>J64</f>
        <v>3</v>
      </c>
      <c r="R64" s="16">
        <f>K64</f>
        <v>542</v>
      </c>
      <c r="T64" s="16">
        <f t="shared" si="1"/>
        <v>276</v>
      </c>
    </row>
    <row r="65" spans="1:14" ht="12.75">
      <c r="A65" s="71"/>
      <c r="B65" s="72"/>
      <c r="C65" s="72"/>
      <c r="D65" s="39">
        <v>95</v>
      </c>
      <c r="E65" s="39">
        <v>44</v>
      </c>
      <c r="F65" s="39">
        <v>2</v>
      </c>
      <c r="G65" s="13">
        <f t="shared" si="4"/>
        <v>139</v>
      </c>
      <c r="M65" s="18"/>
      <c r="N65" s="18"/>
    </row>
    <row r="66" spans="1:20" ht="12.75">
      <c r="A66" s="71"/>
      <c r="B66" s="72"/>
      <c r="C66" s="72"/>
      <c r="D66" s="39">
        <v>89</v>
      </c>
      <c r="E66" s="39">
        <v>42</v>
      </c>
      <c r="F66" s="39">
        <v>0</v>
      </c>
      <c r="G66" s="13">
        <f t="shared" si="4"/>
        <v>131</v>
      </c>
      <c r="K66" s="17" t="s">
        <v>12</v>
      </c>
      <c r="M66" s="18"/>
      <c r="N66" s="18"/>
      <c r="T66" s="16">
        <f t="shared" si="1"/>
        <v>266</v>
      </c>
    </row>
    <row r="67" spans="1:14" ht="12.75">
      <c r="A67" s="71"/>
      <c r="B67" s="72"/>
      <c r="C67" s="72"/>
      <c r="D67" s="39">
        <v>91</v>
      </c>
      <c r="E67" s="39">
        <v>44</v>
      </c>
      <c r="F67" s="39">
        <v>0</v>
      </c>
      <c r="G67" s="13">
        <f t="shared" si="4"/>
        <v>135</v>
      </c>
      <c r="M67" s="21"/>
      <c r="N67" s="21"/>
    </row>
    <row r="68" spans="1:20" ht="12.75">
      <c r="A68" s="71">
        <v>17</v>
      </c>
      <c r="B68" s="72" t="str">
        <f>'Prezence a los'!B18</f>
        <v>Benčík Pavel</v>
      </c>
      <c r="C68" s="72" t="str">
        <f>'Prezence a los'!C18</f>
        <v>Kuželky Ji.Hazlov</v>
      </c>
      <c r="D68" s="39">
        <v>77</v>
      </c>
      <c r="E68" s="39">
        <v>44</v>
      </c>
      <c r="F68" s="39">
        <v>1</v>
      </c>
      <c r="G68" s="13">
        <f t="shared" si="4"/>
        <v>121</v>
      </c>
      <c r="H68" s="13">
        <f>SUM(D68:D71)</f>
        <v>336</v>
      </c>
      <c r="I68" s="13">
        <f>SUM(E68:E71)</f>
        <v>172</v>
      </c>
      <c r="J68" s="13">
        <f>SUM(F68:F71)</f>
        <v>6</v>
      </c>
      <c r="K68" s="14">
        <f>SUM(G68:G71)</f>
        <v>508</v>
      </c>
      <c r="M68" s="19" t="str">
        <f>B68</f>
        <v>Benčík Pavel</v>
      </c>
      <c r="N68" s="20" t="str">
        <f>C68</f>
        <v>Kuželky Ji.Hazlov</v>
      </c>
      <c r="O68" s="16">
        <f>H68</f>
        <v>336</v>
      </c>
      <c r="P68" s="16">
        <f>I68</f>
        <v>172</v>
      </c>
      <c r="Q68" s="16">
        <f>J68</f>
        <v>6</v>
      </c>
      <c r="R68" s="16">
        <f>K68</f>
        <v>508</v>
      </c>
      <c r="T68" s="16">
        <f aca="true" t="shared" si="5" ref="T68:T98">G68+G69</f>
        <v>248</v>
      </c>
    </row>
    <row r="69" spans="1:14" ht="12.75">
      <c r="A69" s="71"/>
      <c r="B69" s="72"/>
      <c r="C69" s="72"/>
      <c r="D69" s="39">
        <v>91</v>
      </c>
      <c r="E69" s="39">
        <v>36</v>
      </c>
      <c r="F69" s="39">
        <v>3</v>
      </c>
      <c r="G69" s="13">
        <f t="shared" si="4"/>
        <v>127</v>
      </c>
      <c r="M69" s="18"/>
      <c r="N69" s="18"/>
    </row>
    <row r="70" spans="1:20" ht="12.75">
      <c r="A70" s="71"/>
      <c r="B70" s="72"/>
      <c r="C70" s="72"/>
      <c r="D70" s="39">
        <v>99</v>
      </c>
      <c r="E70" s="39">
        <v>49</v>
      </c>
      <c r="F70" s="39">
        <v>1</v>
      </c>
      <c r="G70" s="13">
        <f t="shared" si="4"/>
        <v>148</v>
      </c>
      <c r="K70" s="17" t="s">
        <v>9</v>
      </c>
      <c r="M70" s="18"/>
      <c r="N70" s="18"/>
      <c r="T70" s="16">
        <f t="shared" si="5"/>
        <v>260</v>
      </c>
    </row>
    <row r="71" spans="1:14" ht="12.75">
      <c r="A71" s="71"/>
      <c r="B71" s="72"/>
      <c r="C71" s="72"/>
      <c r="D71" s="39">
        <v>69</v>
      </c>
      <c r="E71" s="39">
        <v>43</v>
      </c>
      <c r="F71" s="39">
        <v>1</v>
      </c>
      <c r="G71" s="13">
        <f t="shared" si="4"/>
        <v>112</v>
      </c>
      <c r="M71" s="21"/>
      <c r="N71" s="21"/>
    </row>
    <row r="72" spans="1:20" ht="12.75">
      <c r="A72" s="71">
        <v>18</v>
      </c>
      <c r="B72" s="72" t="str">
        <f>'Prezence a los'!B19</f>
        <v>Wittwar Michael</v>
      </c>
      <c r="C72" s="72" t="str">
        <f>'Prezence a los'!C19</f>
        <v>Kuželky Ji.Hazlov</v>
      </c>
      <c r="D72" s="39">
        <v>97</v>
      </c>
      <c r="E72" s="39">
        <v>45</v>
      </c>
      <c r="F72" s="39">
        <v>0</v>
      </c>
      <c r="G72" s="13">
        <f t="shared" si="4"/>
        <v>142</v>
      </c>
      <c r="H72" s="13">
        <f>SUM(D72:D75)</f>
        <v>355</v>
      </c>
      <c r="I72" s="13">
        <f>SUM(E72:E75)</f>
        <v>167</v>
      </c>
      <c r="J72" s="13">
        <f>SUM(F72:F75)</f>
        <v>8</v>
      </c>
      <c r="K72" s="14">
        <f>SUM(G72:G75)</f>
        <v>522</v>
      </c>
      <c r="M72" s="19" t="str">
        <f>B72</f>
        <v>Wittwar Michael</v>
      </c>
      <c r="N72" s="20" t="str">
        <f>C72</f>
        <v>Kuželky Ji.Hazlov</v>
      </c>
      <c r="O72" s="16">
        <f>H72</f>
        <v>355</v>
      </c>
      <c r="P72" s="16">
        <f>I72</f>
        <v>167</v>
      </c>
      <c r="Q72" s="16">
        <f>J72</f>
        <v>8</v>
      </c>
      <c r="R72" s="16">
        <f>K72</f>
        <v>522</v>
      </c>
      <c r="T72" s="16">
        <f t="shared" si="5"/>
        <v>246</v>
      </c>
    </row>
    <row r="73" spans="1:14" ht="12.75">
      <c r="A73" s="71"/>
      <c r="B73" s="72"/>
      <c r="C73" s="72"/>
      <c r="D73" s="39">
        <v>77</v>
      </c>
      <c r="E73" s="39">
        <v>27</v>
      </c>
      <c r="F73" s="39">
        <v>6</v>
      </c>
      <c r="G73" s="13">
        <f t="shared" si="4"/>
        <v>104</v>
      </c>
      <c r="M73" s="18"/>
      <c r="N73" s="18"/>
    </row>
    <row r="74" spans="1:20" ht="12.75">
      <c r="A74" s="71"/>
      <c r="B74" s="72"/>
      <c r="C74" s="72"/>
      <c r="D74" s="39">
        <v>90</v>
      </c>
      <c r="E74" s="39">
        <v>50</v>
      </c>
      <c r="F74" s="39">
        <v>2</v>
      </c>
      <c r="G74" s="13">
        <f t="shared" si="4"/>
        <v>140</v>
      </c>
      <c r="K74" s="17" t="s">
        <v>10</v>
      </c>
      <c r="M74" s="18"/>
      <c r="N74" s="18"/>
      <c r="T74" s="16">
        <f t="shared" si="5"/>
        <v>276</v>
      </c>
    </row>
    <row r="75" spans="1:14" ht="12.75">
      <c r="A75" s="71"/>
      <c r="B75" s="72"/>
      <c r="C75" s="72"/>
      <c r="D75" s="39">
        <v>91</v>
      </c>
      <c r="E75" s="39">
        <v>45</v>
      </c>
      <c r="F75" s="39">
        <v>0</v>
      </c>
      <c r="G75" s="13">
        <f t="shared" si="4"/>
        <v>136</v>
      </c>
      <c r="M75" s="21"/>
      <c r="N75" s="21"/>
    </row>
    <row r="76" spans="1:20" ht="12.75">
      <c r="A76" s="71">
        <v>19</v>
      </c>
      <c r="B76" s="72" t="str">
        <f>'Prezence a los'!B20</f>
        <v>Haken Petr</v>
      </c>
      <c r="C76" s="72" t="str">
        <f>'Prezence a los'!C20</f>
        <v>Kuželky Ji.Hazlov</v>
      </c>
      <c r="D76" s="39">
        <v>94</v>
      </c>
      <c r="E76" s="39">
        <v>54</v>
      </c>
      <c r="F76" s="39">
        <v>1</v>
      </c>
      <c r="G76" s="13">
        <f t="shared" si="4"/>
        <v>148</v>
      </c>
      <c r="H76" s="13">
        <f>SUM(D76:D79)</f>
        <v>338</v>
      </c>
      <c r="I76" s="13">
        <f>SUM(E76:E79)</f>
        <v>214</v>
      </c>
      <c r="J76" s="13">
        <f>SUM(F76:F79)</f>
        <v>2</v>
      </c>
      <c r="K76" s="14">
        <f>SUM(G76:G79)</f>
        <v>552</v>
      </c>
      <c r="M76" s="19" t="str">
        <f>B76</f>
        <v>Haken Petr</v>
      </c>
      <c r="N76" s="20" t="str">
        <f>C76</f>
        <v>Kuželky Ji.Hazlov</v>
      </c>
      <c r="O76" s="16">
        <f>H76</f>
        <v>338</v>
      </c>
      <c r="P76" s="16">
        <f>I76</f>
        <v>214</v>
      </c>
      <c r="Q76" s="16">
        <f>J76</f>
        <v>2</v>
      </c>
      <c r="R76" s="16">
        <f>K76</f>
        <v>552</v>
      </c>
      <c r="T76" s="16">
        <f t="shared" si="5"/>
        <v>288</v>
      </c>
    </row>
    <row r="77" spans="1:14" ht="12.75">
      <c r="A77" s="71"/>
      <c r="B77" s="72"/>
      <c r="C77" s="72"/>
      <c r="D77" s="39">
        <v>83</v>
      </c>
      <c r="E77" s="39">
        <v>57</v>
      </c>
      <c r="F77" s="39">
        <v>0</v>
      </c>
      <c r="G77" s="13">
        <f t="shared" si="4"/>
        <v>140</v>
      </c>
      <c r="M77" s="18"/>
      <c r="N77" s="18"/>
    </row>
    <row r="78" spans="1:20" ht="12.75">
      <c r="A78" s="71"/>
      <c r="B78" s="72"/>
      <c r="C78" s="72"/>
      <c r="D78" s="39">
        <v>81</v>
      </c>
      <c r="E78" s="39">
        <v>50</v>
      </c>
      <c r="F78" s="39">
        <v>0</v>
      </c>
      <c r="G78" s="13">
        <f t="shared" si="4"/>
        <v>131</v>
      </c>
      <c r="K78" s="17" t="s">
        <v>11</v>
      </c>
      <c r="M78" s="18"/>
      <c r="N78" s="18"/>
      <c r="T78" s="16">
        <f t="shared" si="5"/>
        <v>264</v>
      </c>
    </row>
    <row r="79" spans="1:14" ht="12.75">
      <c r="A79" s="71"/>
      <c r="B79" s="72"/>
      <c r="C79" s="72"/>
      <c r="D79" s="39">
        <v>80</v>
      </c>
      <c r="E79" s="39">
        <v>53</v>
      </c>
      <c r="F79" s="39">
        <v>1</v>
      </c>
      <c r="G79" s="13">
        <f t="shared" si="4"/>
        <v>133</v>
      </c>
      <c r="M79" s="21"/>
      <c r="N79" s="21"/>
    </row>
    <row r="80" spans="1:20" ht="12.75">
      <c r="A80" s="71">
        <v>20</v>
      </c>
      <c r="B80" s="72" t="str">
        <f>'Prezence a los'!B21</f>
        <v>Martínek Lubomír</v>
      </c>
      <c r="C80" s="72" t="str">
        <f>'Prezence a los'!C21</f>
        <v>Slovan Karl.Vary</v>
      </c>
      <c r="D80" s="39">
        <v>66</v>
      </c>
      <c r="E80" s="39">
        <v>35</v>
      </c>
      <c r="F80" s="39">
        <v>2</v>
      </c>
      <c r="G80" s="13">
        <f t="shared" si="4"/>
        <v>101</v>
      </c>
      <c r="H80" s="13">
        <f>SUM(D80:D83)</f>
        <v>329</v>
      </c>
      <c r="I80" s="13">
        <f>SUM(E80:E83)</f>
        <v>166</v>
      </c>
      <c r="J80" s="13">
        <f>SUM(F80:F83)</f>
        <v>9</v>
      </c>
      <c r="K80" s="14">
        <f>SUM(G80:G83)</f>
        <v>495</v>
      </c>
      <c r="M80" s="19" t="str">
        <f>B80</f>
        <v>Martínek Lubomír</v>
      </c>
      <c r="N80" s="20" t="str">
        <f>C80</f>
        <v>Slovan Karl.Vary</v>
      </c>
      <c r="O80" s="16">
        <f>H80</f>
        <v>329</v>
      </c>
      <c r="P80" s="16">
        <f>I80</f>
        <v>166</v>
      </c>
      <c r="Q80" s="16">
        <f>J80</f>
        <v>9</v>
      </c>
      <c r="R80" s="16">
        <f>K80</f>
        <v>495</v>
      </c>
      <c r="T80" s="16">
        <f t="shared" si="5"/>
        <v>223</v>
      </c>
    </row>
    <row r="81" spans="1:14" ht="12.75">
      <c r="A81" s="71"/>
      <c r="B81" s="72"/>
      <c r="C81" s="72"/>
      <c r="D81" s="39">
        <v>86</v>
      </c>
      <c r="E81" s="39">
        <v>36</v>
      </c>
      <c r="F81" s="39">
        <v>3</v>
      </c>
      <c r="G81" s="13">
        <f t="shared" si="4"/>
        <v>122</v>
      </c>
      <c r="M81" s="18"/>
      <c r="N81" s="18"/>
    </row>
    <row r="82" spans="1:20" ht="12.75">
      <c r="A82" s="71"/>
      <c r="B82" s="72"/>
      <c r="C82" s="72"/>
      <c r="D82" s="39">
        <v>87</v>
      </c>
      <c r="E82" s="39">
        <v>42</v>
      </c>
      <c r="F82" s="39">
        <v>4</v>
      </c>
      <c r="G82" s="13">
        <f t="shared" si="4"/>
        <v>129</v>
      </c>
      <c r="K82" s="17" t="s">
        <v>12</v>
      </c>
      <c r="M82" s="18"/>
      <c r="N82" s="18"/>
      <c r="T82" s="16">
        <f t="shared" si="5"/>
        <v>272</v>
      </c>
    </row>
    <row r="83" spans="1:14" ht="12.75">
      <c r="A83" s="71"/>
      <c r="B83" s="72"/>
      <c r="C83" s="72"/>
      <c r="D83" s="39">
        <v>90</v>
      </c>
      <c r="E83" s="39">
        <v>53</v>
      </c>
      <c r="F83" s="39">
        <v>0</v>
      </c>
      <c r="G83" s="13">
        <f t="shared" si="4"/>
        <v>143</v>
      </c>
      <c r="M83" s="21"/>
      <c r="N83" s="21"/>
    </row>
    <row r="84" spans="1:20" ht="12.75">
      <c r="A84" s="71">
        <v>21</v>
      </c>
      <c r="B84" s="72" t="str">
        <f>'Prezence a los'!B22</f>
        <v>Rambousek Ivan</v>
      </c>
      <c r="C84" s="72" t="str">
        <f>'Prezence a los'!C22</f>
        <v>Lokomotiva Cheb</v>
      </c>
      <c r="D84" s="39">
        <v>57</v>
      </c>
      <c r="E84" s="39">
        <v>22</v>
      </c>
      <c r="F84" s="39">
        <v>11</v>
      </c>
      <c r="G84" s="13">
        <f aca="true" t="shared" si="6" ref="G84:G131">D84+E84</f>
        <v>79</v>
      </c>
      <c r="H84" s="13">
        <f>SUM(D84:D87)</f>
        <v>295</v>
      </c>
      <c r="I84" s="13">
        <f>SUM(E84:E87)</f>
        <v>132</v>
      </c>
      <c r="J84" s="13">
        <f>SUM(F84:F87)</f>
        <v>17</v>
      </c>
      <c r="K84" s="14">
        <f>SUM(G84:G87)</f>
        <v>427</v>
      </c>
      <c r="M84" s="19" t="str">
        <f>B84</f>
        <v>Rambousek Ivan</v>
      </c>
      <c r="N84" s="20" t="str">
        <f>C84</f>
        <v>Lokomotiva Cheb</v>
      </c>
      <c r="O84" s="16">
        <f>H84</f>
        <v>295</v>
      </c>
      <c r="P84" s="16">
        <f>I84</f>
        <v>132</v>
      </c>
      <c r="Q84" s="16">
        <f>J84</f>
        <v>17</v>
      </c>
      <c r="R84" s="16">
        <f>K84</f>
        <v>427</v>
      </c>
      <c r="T84" s="16">
        <f t="shared" si="5"/>
        <v>199</v>
      </c>
    </row>
    <row r="85" spans="1:14" ht="12.75">
      <c r="A85" s="71"/>
      <c r="B85" s="72"/>
      <c r="C85" s="72"/>
      <c r="D85" s="39">
        <v>77</v>
      </c>
      <c r="E85" s="39">
        <v>43</v>
      </c>
      <c r="F85" s="39">
        <v>1</v>
      </c>
      <c r="G85" s="13">
        <f t="shared" si="6"/>
        <v>120</v>
      </c>
      <c r="M85" s="18"/>
      <c r="N85" s="18"/>
    </row>
    <row r="86" spans="1:20" ht="12.75">
      <c r="A86" s="71"/>
      <c r="B86" s="72"/>
      <c r="C86" s="72"/>
      <c r="D86" s="39">
        <v>75</v>
      </c>
      <c r="E86" s="39">
        <v>32</v>
      </c>
      <c r="F86" s="39">
        <v>3</v>
      </c>
      <c r="G86" s="13">
        <f t="shared" si="6"/>
        <v>107</v>
      </c>
      <c r="K86" s="17" t="s">
        <v>9</v>
      </c>
      <c r="M86" s="18"/>
      <c r="N86" s="18"/>
      <c r="T86" s="16">
        <f t="shared" si="5"/>
        <v>228</v>
      </c>
    </row>
    <row r="87" spans="1:14" ht="12.75">
      <c r="A87" s="71"/>
      <c r="B87" s="72"/>
      <c r="C87" s="72"/>
      <c r="D87" s="39">
        <v>86</v>
      </c>
      <c r="E87" s="39">
        <v>35</v>
      </c>
      <c r="F87" s="39">
        <v>2</v>
      </c>
      <c r="G87" s="13">
        <f t="shared" si="6"/>
        <v>121</v>
      </c>
      <c r="M87" s="21"/>
      <c r="N87" s="21"/>
    </row>
    <row r="88" spans="1:20" ht="12.75">
      <c r="A88" s="71">
        <v>22</v>
      </c>
      <c r="B88" s="72" t="str">
        <f>'Prezence a los'!B23</f>
        <v>Klepáček Adolf</v>
      </c>
      <c r="C88" s="72" t="str">
        <f>'Prezence a los'!C23</f>
        <v>Lokomotiva Cheb</v>
      </c>
      <c r="D88" s="39">
        <v>80</v>
      </c>
      <c r="E88" s="39">
        <v>27</v>
      </c>
      <c r="F88" s="39">
        <v>3</v>
      </c>
      <c r="G88" s="13">
        <f t="shared" si="6"/>
        <v>107</v>
      </c>
      <c r="H88" s="13">
        <f>SUM(D88:D91)</f>
        <v>340</v>
      </c>
      <c r="I88" s="13">
        <f>SUM(E88:E91)</f>
        <v>157</v>
      </c>
      <c r="J88" s="13">
        <f>SUM(F88:F91)</f>
        <v>10</v>
      </c>
      <c r="K88" s="14">
        <f>SUM(G88:G91)</f>
        <v>497</v>
      </c>
      <c r="M88" s="19" t="str">
        <f>B88</f>
        <v>Klepáček Adolf</v>
      </c>
      <c r="N88" s="20" t="str">
        <f>C88</f>
        <v>Lokomotiva Cheb</v>
      </c>
      <c r="O88" s="16">
        <f>H88</f>
        <v>340</v>
      </c>
      <c r="P88" s="16">
        <f>I88</f>
        <v>157</v>
      </c>
      <c r="Q88" s="16">
        <f>J88</f>
        <v>10</v>
      </c>
      <c r="R88" s="16">
        <f>K88</f>
        <v>497</v>
      </c>
      <c r="T88" s="16">
        <f t="shared" si="5"/>
        <v>257</v>
      </c>
    </row>
    <row r="89" spans="1:14" ht="12.75">
      <c r="A89" s="71"/>
      <c r="B89" s="72"/>
      <c r="C89" s="72"/>
      <c r="D89" s="39">
        <v>98</v>
      </c>
      <c r="E89" s="39">
        <v>52</v>
      </c>
      <c r="F89" s="39">
        <v>0</v>
      </c>
      <c r="G89" s="13">
        <f t="shared" si="6"/>
        <v>150</v>
      </c>
      <c r="M89" s="18"/>
      <c r="N89" s="18"/>
    </row>
    <row r="90" spans="1:20" ht="12.75">
      <c r="A90" s="71"/>
      <c r="B90" s="72"/>
      <c r="C90" s="72"/>
      <c r="D90" s="39">
        <v>74</v>
      </c>
      <c r="E90" s="39">
        <v>34</v>
      </c>
      <c r="F90" s="39">
        <v>6</v>
      </c>
      <c r="G90" s="13">
        <f t="shared" si="6"/>
        <v>108</v>
      </c>
      <c r="K90" s="17" t="s">
        <v>10</v>
      </c>
      <c r="M90" s="18"/>
      <c r="N90" s="18"/>
      <c r="T90" s="16">
        <f t="shared" si="5"/>
        <v>240</v>
      </c>
    </row>
    <row r="91" spans="1:14" ht="12.75">
      <c r="A91" s="71"/>
      <c r="B91" s="72"/>
      <c r="C91" s="72"/>
      <c r="D91" s="39">
        <v>88</v>
      </c>
      <c r="E91" s="39">
        <v>44</v>
      </c>
      <c r="F91" s="39">
        <v>1</v>
      </c>
      <c r="G91" s="13">
        <f t="shared" si="6"/>
        <v>132</v>
      </c>
      <c r="M91" s="21"/>
      <c r="N91" s="21"/>
    </row>
    <row r="92" spans="1:20" ht="12.75">
      <c r="A92" s="71">
        <v>23</v>
      </c>
      <c r="B92" s="72" t="str">
        <f>'Prezence a los'!B24</f>
        <v>Lipták Ladislav</v>
      </c>
      <c r="C92" s="72" t="str">
        <f>'Prezence a los'!C24</f>
        <v>Lokomotiva Cheb</v>
      </c>
      <c r="D92" s="39">
        <v>109</v>
      </c>
      <c r="E92" s="39">
        <v>42</v>
      </c>
      <c r="F92" s="39">
        <v>0</v>
      </c>
      <c r="G92" s="13">
        <f t="shared" si="6"/>
        <v>151</v>
      </c>
      <c r="H92" s="13">
        <f>SUM(D92:D95)</f>
        <v>387</v>
      </c>
      <c r="I92" s="13">
        <f>SUM(E92:E95)</f>
        <v>167</v>
      </c>
      <c r="J92" s="13">
        <f>SUM(F92:F95)</f>
        <v>4</v>
      </c>
      <c r="K92" s="14">
        <f>SUM(G92:G95)</f>
        <v>554</v>
      </c>
      <c r="M92" s="19" t="str">
        <f>B92</f>
        <v>Lipták Ladislav</v>
      </c>
      <c r="N92" s="20" t="str">
        <f>C92</f>
        <v>Lokomotiva Cheb</v>
      </c>
      <c r="O92" s="16">
        <f>H92</f>
        <v>387</v>
      </c>
      <c r="P92" s="16">
        <f>I92</f>
        <v>167</v>
      </c>
      <c r="Q92" s="16">
        <f>J92</f>
        <v>4</v>
      </c>
      <c r="R92" s="16">
        <f>K92</f>
        <v>554</v>
      </c>
      <c r="T92" s="16">
        <f t="shared" si="5"/>
        <v>280</v>
      </c>
    </row>
    <row r="93" spans="1:14" ht="12.75">
      <c r="A93" s="71"/>
      <c r="B93" s="72"/>
      <c r="C93" s="72"/>
      <c r="D93" s="39">
        <v>94</v>
      </c>
      <c r="E93" s="39">
        <v>35</v>
      </c>
      <c r="F93" s="39">
        <v>2</v>
      </c>
      <c r="G93" s="13">
        <f t="shared" si="6"/>
        <v>129</v>
      </c>
      <c r="M93" s="18"/>
      <c r="N93" s="18"/>
    </row>
    <row r="94" spans="1:20" ht="12.75">
      <c r="A94" s="71"/>
      <c r="B94" s="72"/>
      <c r="C94" s="72"/>
      <c r="D94" s="39">
        <v>102</v>
      </c>
      <c r="E94" s="39">
        <v>45</v>
      </c>
      <c r="F94" s="39">
        <v>1</v>
      </c>
      <c r="G94" s="13">
        <f t="shared" si="6"/>
        <v>147</v>
      </c>
      <c r="K94" s="17" t="s">
        <v>11</v>
      </c>
      <c r="M94" s="18"/>
      <c r="N94" s="18"/>
      <c r="T94" s="16">
        <f t="shared" si="5"/>
        <v>274</v>
      </c>
    </row>
    <row r="95" spans="1:14" ht="12.75">
      <c r="A95" s="71"/>
      <c r="B95" s="72"/>
      <c r="C95" s="72"/>
      <c r="D95" s="39">
        <v>82</v>
      </c>
      <c r="E95" s="39">
        <v>45</v>
      </c>
      <c r="F95" s="39">
        <v>1</v>
      </c>
      <c r="G95" s="13">
        <f t="shared" si="6"/>
        <v>127</v>
      </c>
      <c r="M95" s="21"/>
      <c r="N95" s="21"/>
    </row>
    <row r="96" spans="1:20" ht="12.75">
      <c r="A96" s="71">
        <v>24</v>
      </c>
      <c r="B96" s="72" t="str">
        <f>'Prezence a los'!B25</f>
        <v>Šafr Jiří</v>
      </c>
      <c r="C96" s="72" t="str">
        <f>'Prezence a los'!C25</f>
        <v>Slovan Karl.Vary</v>
      </c>
      <c r="D96" s="39">
        <v>98</v>
      </c>
      <c r="E96" s="39">
        <v>36</v>
      </c>
      <c r="F96" s="39">
        <v>4</v>
      </c>
      <c r="G96" s="13">
        <f t="shared" si="6"/>
        <v>134</v>
      </c>
      <c r="H96" s="13">
        <f>SUM(D96:D99)</f>
        <v>351</v>
      </c>
      <c r="I96" s="13">
        <f>SUM(E96:E99)</f>
        <v>132</v>
      </c>
      <c r="J96" s="13">
        <f>SUM(F96:F99)</f>
        <v>15</v>
      </c>
      <c r="K96" s="14">
        <f>SUM(G96:G99)</f>
        <v>483</v>
      </c>
      <c r="M96" s="19" t="str">
        <f>B96</f>
        <v>Šafr Jiří</v>
      </c>
      <c r="N96" s="20" t="str">
        <f>C96</f>
        <v>Slovan Karl.Vary</v>
      </c>
      <c r="O96" s="16">
        <f>H96</f>
        <v>351</v>
      </c>
      <c r="P96" s="16">
        <f>I96</f>
        <v>132</v>
      </c>
      <c r="Q96" s="16">
        <f>J96</f>
        <v>15</v>
      </c>
      <c r="R96" s="16">
        <f>K96</f>
        <v>483</v>
      </c>
      <c r="T96" s="16">
        <f t="shared" si="5"/>
        <v>248</v>
      </c>
    </row>
    <row r="97" spans="1:14" ht="12.75">
      <c r="A97" s="71"/>
      <c r="B97" s="72"/>
      <c r="C97" s="72"/>
      <c r="D97" s="39">
        <v>80</v>
      </c>
      <c r="E97" s="39">
        <v>34</v>
      </c>
      <c r="F97" s="39">
        <v>4</v>
      </c>
      <c r="G97" s="13">
        <f t="shared" si="6"/>
        <v>114</v>
      </c>
      <c r="M97" s="18"/>
      <c r="N97" s="18"/>
    </row>
    <row r="98" spans="1:20" ht="12.75">
      <c r="A98" s="71"/>
      <c r="B98" s="72"/>
      <c r="C98" s="72"/>
      <c r="D98" s="39">
        <v>86</v>
      </c>
      <c r="E98" s="39">
        <v>26</v>
      </c>
      <c r="F98" s="39">
        <v>5</v>
      </c>
      <c r="G98" s="13">
        <f t="shared" si="6"/>
        <v>112</v>
      </c>
      <c r="K98" s="17" t="s">
        <v>12</v>
      </c>
      <c r="M98" s="18"/>
      <c r="N98" s="18"/>
      <c r="T98" s="16">
        <f t="shared" si="5"/>
        <v>235</v>
      </c>
    </row>
    <row r="99" spans="1:14" ht="12.75">
      <c r="A99" s="71"/>
      <c r="B99" s="72"/>
      <c r="C99" s="72"/>
      <c r="D99" s="39">
        <v>87</v>
      </c>
      <c r="E99" s="39">
        <v>36</v>
      </c>
      <c r="F99" s="39">
        <v>2</v>
      </c>
      <c r="G99" s="13">
        <f t="shared" si="6"/>
        <v>123</v>
      </c>
      <c r="M99" s="21"/>
      <c r="N99" s="21"/>
    </row>
    <row r="100" spans="1:20" ht="12.75" customHeight="1">
      <c r="A100" s="71">
        <v>25</v>
      </c>
      <c r="B100" s="72" t="s">
        <v>84</v>
      </c>
      <c r="C100" s="72" t="str">
        <f>'Prezence a los'!C26</f>
        <v>KK Karlovy Vary</v>
      </c>
      <c r="D100" s="39">
        <v>77</v>
      </c>
      <c r="E100" s="39">
        <v>45</v>
      </c>
      <c r="F100" s="39">
        <v>0</v>
      </c>
      <c r="G100" s="13">
        <f t="shared" si="6"/>
        <v>122</v>
      </c>
      <c r="H100" s="13">
        <f>SUM(D100:D103)</f>
        <v>330</v>
      </c>
      <c r="I100" s="13">
        <f>SUM(E100:E103)</f>
        <v>166</v>
      </c>
      <c r="J100" s="13">
        <f>SUM(F100:F103)</f>
        <v>5</v>
      </c>
      <c r="K100" s="14">
        <f>SUM(G100:G103)</f>
        <v>496</v>
      </c>
      <c r="M100" s="19" t="str">
        <f>B100</f>
        <v>Zeman Václav</v>
      </c>
      <c r="N100" s="20" t="str">
        <f>C100</f>
        <v>KK Karlovy Vary</v>
      </c>
      <c r="O100" s="16">
        <f>H100</f>
        <v>330</v>
      </c>
      <c r="P100" s="16">
        <f>I100</f>
        <v>166</v>
      </c>
      <c r="Q100" s="16">
        <f>J100</f>
        <v>5</v>
      </c>
      <c r="R100" s="16">
        <f>K100</f>
        <v>496</v>
      </c>
      <c r="T100" s="16">
        <f>G100+G101</f>
        <v>245</v>
      </c>
    </row>
    <row r="101" spans="1:14" ht="12.75" customHeight="1">
      <c r="A101" s="71"/>
      <c r="B101" s="72"/>
      <c r="C101" s="72"/>
      <c r="D101" s="39">
        <v>88</v>
      </c>
      <c r="E101" s="39">
        <v>35</v>
      </c>
      <c r="F101" s="39">
        <v>1</v>
      </c>
      <c r="G101" s="13">
        <f t="shared" si="6"/>
        <v>123</v>
      </c>
      <c r="M101" s="18"/>
      <c r="N101" s="18"/>
    </row>
    <row r="102" spans="1:20" ht="12.75" customHeight="1">
      <c r="A102" s="71"/>
      <c r="B102" s="72"/>
      <c r="C102" s="72"/>
      <c r="D102" s="39">
        <v>85</v>
      </c>
      <c r="E102" s="39">
        <v>43</v>
      </c>
      <c r="F102" s="39">
        <v>2</v>
      </c>
      <c r="G102" s="13">
        <f t="shared" si="6"/>
        <v>128</v>
      </c>
      <c r="K102" s="17" t="s">
        <v>9</v>
      </c>
      <c r="M102" s="18"/>
      <c r="N102" s="18"/>
      <c r="T102" s="16">
        <f>G102+G103</f>
        <v>251</v>
      </c>
    </row>
    <row r="103" spans="1:14" ht="12.75" customHeight="1">
      <c r="A103" s="71"/>
      <c r="B103" s="72"/>
      <c r="C103" s="72"/>
      <c r="D103" s="39">
        <v>80</v>
      </c>
      <c r="E103" s="39">
        <v>43</v>
      </c>
      <c r="F103" s="39">
        <v>2</v>
      </c>
      <c r="G103" s="13">
        <f t="shared" si="6"/>
        <v>123</v>
      </c>
      <c r="M103" s="21"/>
      <c r="N103" s="21"/>
    </row>
    <row r="104" spans="1:20" ht="12.75" customHeight="1">
      <c r="A104" s="71">
        <v>26</v>
      </c>
      <c r="B104" s="72" t="str">
        <f>'Prezence a los'!B27</f>
        <v>Boško Ivan</v>
      </c>
      <c r="C104" s="72" t="str">
        <f>'Prezence a los'!C27</f>
        <v>Sokol Teplá</v>
      </c>
      <c r="D104" s="39">
        <v>95</v>
      </c>
      <c r="E104" s="39">
        <v>53</v>
      </c>
      <c r="F104" s="39">
        <v>0</v>
      </c>
      <c r="G104" s="13">
        <f t="shared" si="6"/>
        <v>148</v>
      </c>
      <c r="H104" s="13">
        <f>SUM(D104:D107)</f>
        <v>349</v>
      </c>
      <c r="I104" s="13">
        <f>SUM(E104:E107)</f>
        <v>194</v>
      </c>
      <c r="J104" s="13">
        <f>SUM(F104:F107)</f>
        <v>1</v>
      </c>
      <c r="K104" s="14">
        <f>SUM(G104:G107)</f>
        <v>543</v>
      </c>
      <c r="M104" s="19" t="str">
        <f>B104</f>
        <v>Boško Ivan</v>
      </c>
      <c r="N104" s="20" t="str">
        <f>C104</f>
        <v>Sokol Teplá</v>
      </c>
      <c r="O104" s="16">
        <f>H104</f>
        <v>349</v>
      </c>
      <c r="P104" s="16">
        <f>I104</f>
        <v>194</v>
      </c>
      <c r="Q104" s="16">
        <f>J104</f>
        <v>1</v>
      </c>
      <c r="R104" s="16">
        <f>K104</f>
        <v>543</v>
      </c>
      <c r="T104" s="16">
        <f>G104+G105</f>
        <v>281</v>
      </c>
    </row>
    <row r="105" spans="1:14" ht="12.75" customHeight="1">
      <c r="A105" s="71"/>
      <c r="B105" s="72"/>
      <c r="C105" s="72"/>
      <c r="D105" s="39">
        <v>88</v>
      </c>
      <c r="E105" s="39">
        <v>45</v>
      </c>
      <c r="F105" s="39">
        <v>0</v>
      </c>
      <c r="G105" s="13">
        <f t="shared" si="6"/>
        <v>133</v>
      </c>
      <c r="M105" s="18"/>
      <c r="N105" s="18"/>
    </row>
    <row r="106" spans="1:20" ht="12.75" customHeight="1">
      <c r="A106" s="71"/>
      <c r="B106" s="72"/>
      <c r="C106" s="72"/>
      <c r="D106" s="39">
        <v>79</v>
      </c>
      <c r="E106" s="39">
        <v>44</v>
      </c>
      <c r="F106" s="39">
        <v>1</v>
      </c>
      <c r="G106" s="13">
        <f t="shared" si="6"/>
        <v>123</v>
      </c>
      <c r="K106" s="17" t="s">
        <v>10</v>
      </c>
      <c r="M106" s="18"/>
      <c r="N106" s="18"/>
      <c r="T106" s="16">
        <f>G106+G107</f>
        <v>262</v>
      </c>
    </row>
    <row r="107" spans="1:14" ht="12.75" customHeight="1">
      <c r="A107" s="71"/>
      <c r="B107" s="72"/>
      <c r="C107" s="72"/>
      <c r="D107" s="39">
        <v>87</v>
      </c>
      <c r="E107" s="39">
        <v>52</v>
      </c>
      <c r="F107" s="39">
        <v>0</v>
      </c>
      <c r="G107" s="13">
        <f t="shared" si="6"/>
        <v>139</v>
      </c>
      <c r="M107" s="21"/>
      <c r="N107" s="21"/>
    </row>
    <row r="108" spans="1:20" ht="12.75" customHeight="1">
      <c r="A108" s="71">
        <v>27</v>
      </c>
      <c r="B108" s="72" t="str">
        <f>'Prezence a los'!B28</f>
        <v>Kupka Libor</v>
      </c>
      <c r="C108" s="72" t="str">
        <f>'Prezence a los'!C28</f>
        <v>KK Karlovy Vary</v>
      </c>
      <c r="D108" s="39">
        <v>93</v>
      </c>
      <c r="E108" s="39">
        <v>33</v>
      </c>
      <c r="F108" s="39">
        <v>3</v>
      </c>
      <c r="G108" s="13">
        <f t="shared" si="6"/>
        <v>126</v>
      </c>
      <c r="H108" s="13">
        <f>SUM(D108:D111)</f>
        <v>366</v>
      </c>
      <c r="I108" s="13">
        <f>SUM(E108:E111)</f>
        <v>128</v>
      </c>
      <c r="J108" s="13">
        <f>SUM(F108:F111)</f>
        <v>13</v>
      </c>
      <c r="K108" s="14">
        <f>SUM(G108:G111)</f>
        <v>494</v>
      </c>
      <c r="M108" s="19" t="str">
        <f>B108</f>
        <v>Kupka Libor</v>
      </c>
      <c r="N108" s="20" t="str">
        <f>C108</f>
        <v>KK Karlovy Vary</v>
      </c>
      <c r="O108" s="16">
        <f>H108</f>
        <v>366</v>
      </c>
      <c r="P108" s="16">
        <f>I108</f>
        <v>128</v>
      </c>
      <c r="Q108" s="16">
        <f>J108</f>
        <v>13</v>
      </c>
      <c r="R108" s="16">
        <f>K108</f>
        <v>494</v>
      </c>
      <c r="T108" s="16">
        <f>G108+G109</f>
        <v>243</v>
      </c>
    </row>
    <row r="109" spans="1:14" ht="12.75" customHeight="1">
      <c r="A109" s="71"/>
      <c r="B109" s="72"/>
      <c r="C109" s="72"/>
      <c r="D109" s="39">
        <v>94</v>
      </c>
      <c r="E109" s="39">
        <v>23</v>
      </c>
      <c r="F109" s="39">
        <v>5</v>
      </c>
      <c r="G109" s="13">
        <f t="shared" si="6"/>
        <v>117</v>
      </c>
      <c r="M109" s="18"/>
      <c r="N109" s="18"/>
    </row>
    <row r="110" spans="1:20" ht="12.75" customHeight="1">
      <c r="A110" s="71"/>
      <c r="B110" s="72"/>
      <c r="C110" s="72"/>
      <c r="D110" s="39">
        <v>87</v>
      </c>
      <c r="E110" s="39">
        <v>27</v>
      </c>
      <c r="F110" s="39">
        <v>3</v>
      </c>
      <c r="G110" s="13">
        <f t="shared" si="6"/>
        <v>114</v>
      </c>
      <c r="K110" s="17" t="s">
        <v>11</v>
      </c>
      <c r="M110" s="18"/>
      <c r="N110" s="18"/>
      <c r="T110" s="16">
        <f>G110+G111</f>
        <v>251</v>
      </c>
    </row>
    <row r="111" spans="1:14" ht="12.75" customHeight="1">
      <c r="A111" s="71"/>
      <c r="B111" s="72"/>
      <c r="C111" s="72"/>
      <c r="D111" s="39">
        <v>92</v>
      </c>
      <c r="E111" s="39">
        <v>45</v>
      </c>
      <c r="F111" s="39">
        <v>2</v>
      </c>
      <c r="G111" s="13">
        <f t="shared" si="6"/>
        <v>137</v>
      </c>
      <c r="M111" s="21"/>
      <c r="N111" s="21"/>
    </row>
    <row r="112" spans="1:20" ht="12.75" customHeight="1">
      <c r="A112" s="71">
        <v>28</v>
      </c>
      <c r="B112" s="72" t="str">
        <f>'Prezence a los'!B29</f>
        <v>Pešťák Miroslav</v>
      </c>
      <c r="C112" s="72" t="str">
        <f>'Prezence a los'!C29</f>
        <v>Sokol Teplá</v>
      </c>
      <c r="D112" s="39">
        <v>86</v>
      </c>
      <c r="E112" s="39">
        <v>26</v>
      </c>
      <c r="F112" s="39">
        <v>3</v>
      </c>
      <c r="G112" s="13">
        <f t="shared" si="6"/>
        <v>112</v>
      </c>
      <c r="H112" s="13">
        <f>SUM(D112:D115)</f>
        <v>362</v>
      </c>
      <c r="I112" s="13">
        <f>SUM(E112:E115)</f>
        <v>158</v>
      </c>
      <c r="J112" s="13">
        <f>SUM(F112:F115)</f>
        <v>11</v>
      </c>
      <c r="K112" s="14">
        <f>SUM(G112:G115)</f>
        <v>520</v>
      </c>
      <c r="M112" s="19" t="str">
        <f>B112</f>
        <v>Pešťák Miroslav</v>
      </c>
      <c r="N112" s="20" t="str">
        <f>C112</f>
        <v>Sokol Teplá</v>
      </c>
      <c r="O112" s="16">
        <f>H112</f>
        <v>362</v>
      </c>
      <c r="P112" s="16">
        <f>I112</f>
        <v>158</v>
      </c>
      <c r="Q112" s="16">
        <f>J112</f>
        <v>11</v>
      </c>
      <c r="R112" s="16">
        <f>K112</f>
        <v>520</v>
      </c>
      <c r="T112" s="16">
        <f>G112+G113</f>
        <v>234</v>
      </c>
    </row>
    <row r="113" spans="1:14" ht="12.75" customHeight="1">
      <c r="A113" s="71"/>
      <c r="B113" s="72"/>
      <c r="C113" s="72"/>
      <c r="D113" s="39">
        <v>88</v>
      </c>
      <c r="E113" s="39">
        <v>34</v>
      </c>
      <c r="F113" s="39">
        <v>5</v>
      </c>
      <c r="G113" s="13">
        <f t="shared" si="6"/>
        <v>122</v>
      </c>
      <c r="M113" s="18"/>
      <c r="N113" s="18"/>
    </row>
    <row r="114" spans="1:20" ht="12.75" customHeight="1">
      <c r="A114" s="71"/>
      <c r="B114" s="72"/>
      <c r="C114" s="72"/>
      <c r="D114" s="39">
        <v>90</v>
      </c>
      <c r="E114" s="39">
        <v>54</v>
      </c>
      <c r="F114" s="39">
        <v>2</v>
      </c>
      <c r="G114" s="13">
        <f t="shared" si="6"/>
        <v>144</v>
      </c>
      <c r="K114" s="17" t="s">
        <v>12</v>
      </c>
      <c r="M114" s="18"/>
      <c r="N114" s="18"/>
      <c r="T114" s="16">
        <f>G114+G115</f>
        <v>286</v>
      </c>
    </row>
    <row r="115" spans="1:14" ht="12.75" customHeight="1">
      <c r="A115" s="71"/>
      <c r="B115" s="72"/>
      <c r="C115" s="72"/>
      <c r="D115" s="39">
        <v>98</v>
      </c>
      <c r="E115" s="39">
        <v>44</v>
      </c>
      <c r="F115" s="39">
        <v>1</v>
      </c>
      <c r="G115" s="13">
        <f t="shared" si="6"/>
        <v>142</v>
      </c>
      <c r="M115" s="21"/>
      <c r="N115" s="21"/>
    </row>
    <row r="116" spans="1:20" ht="12.75" customHeight="1">
      <c r="A116" s="71">
        <v>29</v>
      </c>
      <c r="B116" s="72">
        <f>'Prezence a los'!B30</f>
        <v>0</v>
      </c>
      <c r="C116" s="72">
        <f>'Prezence a los'!C30</f>
        <v>0</v>
      </c>
      <c r="D116" s="39"/>
      <c r="E116" s="39"/>
      <c r="F116" s="39"/>
      <c r="G116" s="13">
        <f t="shared" si="6"/>
        <v>0</v>
      </c>
      <c r="H116" s="13">
        <f>SUM(D116:D119)</f>
        <v>0</v>
      </c>
      <c r="I116" s="13">
        <f>SUM(E116:E119)</f>
        <v>0</v>
      </c>
      <c r="J116" s="13">
        <f>SUM(F116:F119)</f>
        <v>0</v>
      </c>
      <c r="K116" s="14">
        <f>SUM(G116:G119)</f>
        <v>0</v>
      </c>
      <c r="M116" s="19">
        <f>B116</f>
        <v>0</v>
      </c>
      <c r="N116" s="20">
        <f>C116</f>
        <v>0</v>
      </c>
      <c r="O116" s="16">
        <f>H116</f>
        <v>0</v>
      </c>
      <c r="P116" s="16">
        <f>I116</f>
        <v>0</v>
      </c>
      <c r="Q116" s="16">
        <f>J116</f>
        <v>0</v>
      </c>
      <c r="R116" s="16">
        <f>K116</f>
        <v>0</v>
      </c>
      <c r="T116" s="16">
        <f>G116+G117</f>
        <v>0</v>
      </c>
    </row>
    <row r="117" spans="1:14" ht="12.75" customHeight="1">
      <c r="A117" s="71"/>
      <c r="B117" s="72"/>
      <c r="C117" s="72"/>
      <c r="D117" s="39"/>
      <c r="E117" s="39"/>
      <c r="F117" s="39"/>
      <c r="G117" s="13">
        <f t="shared" si="6"/>
        <v>0</v>
      </c>
      <c r="M117" s="18"/>
      <c r="N117" s="18"/>
    </row>
    <row r="118" spans="1:20" ht="12.75" customHeight="1">
      <c r="A118" s="71"/>
      <c r="B118" s="72"/>
      <c r="C118" s="72"/>
      <c r="D118" s="39"/>
      <c r="E118" s="39"/>
      <c r="F118" s="39"/>
      <c r="G118" s="13">
        <f t="shared" si="6"/>
        <v>0</v>
      </c>
      <c r="K118" s="17" t="s">
        <v>9</v>
      </c>
      <c r="M118" s="18"/>
      <c r="N118" s="18"/>
      <c r="T118" s="16">
        <f>G118+G119</f>
        <v>0</v>
      </c>
    </row>
    <row r="119" spans="1:14" ht="12.75" customHeight="1">
      <c r="A119" s="71"/>
      <c r="B119" s="72"/>
      <c r="C119" s="72"/>
      <c r="D119" s="39"/>
      <c r="E119" s="39"/>
      <c r="F119" s="39"/>
      <c r="G119" s="13">
        <f t="shared" si="6"/>
        <v>0</v>
      </c>
      <c r="M119" s="21"/>
      <c r="N119" s="21"/>
    </row>
    <row r="120" spans="1:20" ht="12.75" customHeight="1">
      <c r="A120" s="71">
        <v>30</v>
      </c>
      <c r="B120" s="72">
        <f>'Prezence a los'!B31</f>
        <v>0</v>
      </c>
      <c r="C120" s="72">
        <f>'Prezence a los'!C31</f>
        <v>0</v>
      </c>
      <c r="D120" s="39"/>
      <c r="E120" s="39"/>
      <c r="F120" s="39"/>
      <c r="G120" s="13">
        <f t="shared" si="6"/>
        <v>0</v>
      </c>
      <c r="H120" s="13">
        <f>SUM(D120:D123)</f>
        <v>0</v>
      </c>
      <c r="I120" s="13">
        <f>SUM(E120:E123)</f>
        <v>0</v>
      </c>
      <c r="J120" s="13">
        <f>SUM(F120:F123)</f>
        <v>0</v>
      </c>
      <c r="K120" s="14">
        <f>SUM(G120:G123)</f>
        <v>0</v>
      </c>
      <c r="M120" s="19">
        <f>B120</f>
        <v>0</v>
      </c>
      <c r="N120" s="20">
        <f>C120</f>
        <v>0</v>
      </c>
      <c r="O120" s="16">
        <f>H120</f>
        <v>0</v>
      </c>
      <c r="P120" s="16">
        <f>I120</f>
        <v>0</v>
      </c>
      <c r="Q120" s="16">
        <f>J120</f>
        <v>0</v>
      </c>
      <c r="R120" s="16">
        <f>K120</f>
        <v>0</v>
      </c>
      <c r="T120" s="16">
        <f>G120+G121</f>
        <v>0</v>
      </c>
    </row>
    <row r="121" spans="1:14" ht="12.75" customHeight="1">
      <c r="A121" s="71"/>
      <c r="B121" s="72"/>
      <c r="C121" s="72"/>
      <c r="D121" s="39"/>
      <c r="E121" s="39"/>
      <c r="F121" s="39"/>
      <c r="G121" s="13">
        <f t="shared" si="6"/>
        <v>0</v>
      </c>
      <c r="M121" s="18"/>
      <c r="N121" s="18"/>
    </row>
    <row r="122" spans="1:20" ht="12.75" customHeight="1">
      <c r="A122" s="71"/>
      <c r="B122" s="72"/>
      <c r="C122" s="72"/>
      <c r="D122" s="39"/>
      <c r="E122" s="39"/>
      <c r="F122" s="39"/>
      <c r="G122" s="13">
        <f t="shared" si="6"/>
        <v>0</v>
      </c>
      <c r="K122" s="17" t="s">
        <v>10</v>
      </c>
      <c r="M122" s="18"/>
      <c r="N122" s="18"/>
      <c r="T122" s="16">
        <f>G122+G123</f>
        <v>0</v>
      </c>
    </row>
    <row r="123" spans="1:14" ht="12.75" customHeight="1">
      <c r="A123" s="71"/>
      <c r="B123" s="72"/>
      <c r="C123" s="72"/>
      <c r="D123" s="39"/>
      <c r="E123" s="39"/>
      <c r="F123" s="39"/>
      <c r="G123" s="13">
        <f t="shared" si="6"/>
        <v>0</v>
      </c>
      <c r="M123" s="21"/>
      <c r="N123" s="21"/>
    </row>
    <row r="124" spans="1:20" ht="12.75" customHeight="1">
      <c r="A124" s="71">
        <v>31</v>
      </c>
      <c r="B124" s="72">
        <f>'Prezence a los'!B32</f>
        <v>0</v>
      </c>
      <c r="C124" s="72">
        <f>'Prezence a los'!C32</f>
        <v>0</v>
      </c>
      <c r="D124" s="39"/>
      <c r="E124" s="39"/>
      <c r="F124" s="39"/>
      <c r="G124" s="13">
        <f t="shared" si="6"/>
        <v>0</v>
      </c>
      <c r="H124" s="13">
        <f>SUM(D124:D127)</f>
        <v>0</v>
      </c>
      <c r="I124" s="13">
        <f>SUM(E124:E127)</f>
        <v>0</v>
      </c>
      <c r="J124" s="13">
        <f>SUM(F124:F127)</f>
        <v>0</v>
      </c>
      <c r="K124" s="14">
        <f>SUM(G124:G127)</f>
        <v>0</v>
      </c>
      <c r="M124" s="19">
        <f>B124</f>
        <v>0</v>
      </c>
      <c r="N124" s="20">
        <f>C124</f>
        <v>0</v>
      </c>
      <c r="O124" s="16">
        <f>H124</f>
        <v>0</v>
      </c>
      <c r="P124" s="16">
        <f>I124</f>
        <v>0</v>
      </c>
      <c r="Q124" s="16">
        <f>J124</f>
        <v>0</v>
      </c>
      <c r="R124" s="16">
        <f>K124</f>
        <v>0</v>
      </c>
      <c r="T124" s="16">
        <f>G124+G125</f>
        <v>0</v>
      </c>
    </row>
    <row r="125" spans="1:14" ht="12.75" customHeight="1">
      <c r="A125" s="71"/>
      <c r="B125" s="72"/>
      <c r="C125" s="72"/>
      <c r="D125" s="39"/>
      <c r="E125" s="39"/>
      <c r="F125" s="39"/>
      <c r="G125" s="13">
        <f t="shared" si="6"/>
        <v>0</v>
      </c>
      <c r="M125" s="18"/>
      <c r="N125" s="18"/>
    </row>
    <row r="126" spans="1:20" ht="12.75" customHeight="1">
      <c r="A126" s="71"/>
      <c r="B126" s="72"/>
      <c r="C126" s="72"/>
      <c r="D126" s="39"/>
      <c r="E126" s="39"/>
      <c r="F126" s="39"/>
      <c r="G126" s="13">
        <f t="shared" si="6"/>
        <v>0</v>
      </c>
      <c r="K126" s="17" t="s">
        <v>11</v>
      </c>
      <c r="M126" s="18"/>
      <c r="N126" s="18"/>
      <c r="T126" s="16">
        <f>G126+G127</f>
        <v>0</v>
      </c>
    </row>
    <row r="127" spans="1:14" ht="12.75" customHeight="1">
      <c r="A127" s="71"/>
      <c r="B127" s="72"/>
      <c r="C127" s="72"/>
      <c r="D127" s="39"/>
      <c r="E127" s="39"/>
      <c r="F127" s="39"/>
      <c r="G127" s="13">
        <f t="shared" si="6"/>
        <v>0</v>
      </c>
      <c r="M127" s="21"/>
      <c r="N127" s="21"/>
    </row>
    <row r="128" spans="1:20" ht="12.75" customHeight="1">
      <c r="A128" s="71">
        <v>32</v>
      </c>
      <c r="B128" s="72">
        <f>'Prezence a los'!B33</f>
        <v>0</v>
      </c>
      <c r="C128" s="72">
        <f>'Prezence a los'!C33</f>
        <v>0</v>
      </c>
      <c r="D128" s="39"/>
      <c r="E128" s="39"/>
      <c r="F128" s="39"/>
      <c r="G128" s="13">
        <f t="shared" si="6"/>
        <v>0</v>
      </c>
      <c r="H128" s="13">
        <f>SUM(D128:D131)</f>
        <v>0</v>
      </c>
      <c r="I128" s="13">
        <f>SUM(E128:E131)</f>
        <v>0</v>
      </c>
      <c r="J128" s="13">
        <f>SUM(F128:F131)</f>
        <v>0</v>
      </c>
      <c r="K128" s="14">
        <f>SUM(G128:G131)</f>
        <v>0</v>
      </c>
      <c r="M128" s="19">
        <f>B128</f>
        <v>0</v>
      </c>
      <c r="N128" s="20">
        <f>C128</f>
        <v>0</v>
      </c>
      <c r="O128" s="16">
        <f>H128</f>
        <v>0</v>
      </c>
      <c r="P128" s="16">
        <f>I128</f>
        <v>0</v>
      </c>
      <c r="Q128" s="16">
        <f>J128</f>
        <v>0</v>
      </c>
      <c r="R128" s="16">
        <f>K128</f>
        <v>0</v>
      </c>
      <c r="T128" s="16">
        <f>G128+G129</f>
        <v>0</v>
      </c>
    </row>
    <row r="129" spans="1:14" ht="12.75" customHeight="1">
      <c r="A129" s="71"/>
      <c r="B129" s="72"/>
      <c r="C129" s="72"/>
      <c r="D129" s="39"/>
      <c r="E129" s="39"/>
      <c r="F129" s="39"/>
      <c r="G129" s="13">
        <f t="shared" si="6"/>
        <v>0</v>
      </c>
      <c r="M129" s="18"/>
      <c r="N129" s="18"/>
    </row>
    <row r="130" spans="1:20" ht="12.75" customHeight="1">
      <c r="A130" s="71"/>
      <c r="B130" s="72"/>
      <c r="C130" s="72"/>
      <c r="D130" s="39"/>
      <c r="E130" s="39"/>
      <c r="F130" s="39"/>
      <c r="G130" s="13">
        <f t="shared" si="6"/>
        <v>0</v>
      </c>
      <c r="K130" s="17" t="s">
        <v>12</v>
      </c>
      <c r="M130" s="18"/>
      <c r="N130" s="18"/>
      <c r="T130" s="16">
        <f>G130+G131</f>
        <v>0</v>
      </c>
    </row>
    <row r="131" spans="1:14" ht="12.75" customHeight="1">
      <c r="A131" s="71"/>
      <c r="B131" s="72"/>
      <c r="C131" s="72"/>
      <c r="D131" s="39"/>
      <c r="E131" s="39"/>
      <c r="F131" s="39"/>
      <c r="G131" s="13">
        <f t="shared" si="6"/>
        <v>0</v>
      </c>
      <c r="M131" s="21"/>
      <c r="N131" s="21"/>
    </row>
    <row r="132" spans="13:24" ht="12.75">
      <c r="M132" s="21"/>
      <c r="N132" s="21"/>
      <c r="V132" s="47"/>
      <c r="W132" s="47"/>
      <c r="X132" s="47"/>
    </row>
    <row r="133" spans="1:24" ht="12.75">
      <c r="A133" s="11" t="s">
        <v>14</v>
      </c>
      <c r="M133" s="21"/>
      <c r="N133" s="21"/>
      <c r="V133" s="47"/>
      <c r="W133" s="47"/>
      <c r="X133" s="47"/>
    </row>
    <row r="134" spans="1:20" ht="12.75" customHeight="1">
      <c r="A134" s="71">
        <v>16</v>
      </c>
      <c r="B134" s="73" t="str">
        <f>Export!B73</f>
        <v>Urban Vladislav</v>
      </c>
      <c r="C134" s="73" t="str">
        <f>Export!C73</f>
        <v>Kuželky Aš</v>
      </c>
      <c r="D134" s="39">
        <v>100</v>
      </c>
      <c r="E134" s="39">
        <v>45</v>
      </c>
      <c r="F134" s="39">
        <v>3</v>
      </c>
      <c r="G134" s="13">
        <v>145</v>
      </c>
      <c r="H134" s="13">
        <f>SUM(D134:D137)</f>
        <v>358</v>
      </c>
      <c r="I134" s="13">
        <f>SUM(E134:E137)</f>
        <v>126</v>
      </c>
      <c r="J134" s="13">
        <f>SUM(F134:F137)</f>
        <v>20</v>
      </c>
      <c r="K134" s="14">
        <f>SUM(G134:G137)</f>
        <v>484</v>
      </c>
      <c r="L134" s="22">
        <f>K134+H136</f>
        <v>484</v>
      </c>
      <c r="M134" s="19" t="str">
        <f>B134</f>
        <v>Urban Vladislav</v>
      </c>
      <c r="N134" s="20" t="str">
        <f>C134</f>
        <v>Kuželky Aš</v>
      </c>
      <c r="O134" s="16">
        <f>H134</f>
        <v>358</v>
      </c>
      <c r="P134" s="16">
        <f>I134</f>
        <v>126</v>
      </c>
      <c r="Q134" s="16">
        <f>J134</f>
        <v>20</v>
      </c>
      <c r="R134" s="16">
        <f>K134</f>
        <v>484</v>
      </c>
      <c r="T134" s="16">
        <f aca="true" t="shared" si="7" ref="T134:T148">G134+G135</f>
        <v>236</v>
      </c>
    </row>
    <row r="135" spans="1:14" ht="12.75" customHeight="1">
      <c r="A135" s="71"/>
      <c r="B135" s="74"/>
      <c r="C135" s="74"/>
      <c r="D135" s="39">
        <v>74</v>
      </c>
      <c r="E135" s="39">
        <v>17</v>
      </c>
      <c r="F135" s="39">
        <v>9</v>
      </c>
      <c r="G135" s="13">
        <v>91</v>
      </c>
      <c r="M135" s="18"/>
      <c r="N135" s="18"/>
    </row>
    <row r="136" spans="1:20" ht="12.75" customHeight="1">
      <c r="A136" s="71"/>
      <c r="B136" s="74"/>
      <c r="C136" s="74"/>
      <c r="D136" s="39">
        <v>93</v>
      </c>
      <c r="E136" s="39">
        <v>32</v>
      </c>
      <c r="F136" s="39">
        <v>4</v>
      </c>
      <c r="G136" s="13">
        <f aca="true" t="shared" si="8" ref="G134:G149">D136+E136</f>
        <v>125</v>
      </c>
      <c r="K136" s="17" t="s">
        <v>9</v>
      </c>
      <c r="M136" s="18"/>
      <c r="N136" s="18"/>
      <c r="T136" s="16">
        <f t="shared" si="7"/>
        <v>248</v>
      </c>
    </row>
    <row r="137" spans="1:14" ht="12.75" customHeight="1">
      <c r="A137" s="71"/>
      <c r="B137" s="75"/>
      <c r="C137" s="75"/>
      <c r="D137" s="39">
        <v>91</v>
      </c>
      <c r="E137" s="39">
        <v>32</v>
      </c>
      <c r="F137" s="39">
        <v>4</v>
      </c>
      <c r="G137" s="13">
        <f t="shared" si="8"/>
        <v>123</v>
      </c>
      <c r="M137" s="21"/>
      <c r="N137" s="21"/>
    </row>
    <row r="138" spans="1:20" ht="12.75" customHeight="1">
      <c r="A138" s="71">
        <v>15</v>
      </c>
      <c r="B138" s="73" t="str">
        <f>Export!B74</f>
        <v>Mrenica Štefan</v>
      </c>
      <c r="C138" s="73" t="str">
        <f>Export!C74</f>
        <v>TJ Jáchymov</v>
      </c>
      <c r="D138" s="39">
        <v>72</v>
      </c>
      <c r="E138" s="39">
        <v>35</v>
      </c>
      <c r="F138" s="39">
        <v>5</v>
      </c>
      <c r="G138" s="13">
        <f t="shared" si="8"/>
        <v>107</v>
      </c>
      <c r="H138" s="13">
        <f>SUM(D138:D141)</f>
        <v>353</v>
      </c>
      <c r="I138" s="13">
        <f>SUM(E138:E141)</f>
        <v>159</v>
      </c>
      <c r="J138" s="13">
        <f>SUM(F138:F141)</f>
        <v>10</v>
      </c>
      <c r="K138" s="14">
        <f>SUM(G138:G141)</f>
        <v>512</v>
      </c>
      <c r="L138" s="22">
        <f>K138+H140</f>
        <v>512</v>
      </c>
      <c r="M138" s="19" t="str">
        <f>B138</f>
        <v>Mrenica Štefan</v>
      </c>
      <c r="N138" s="20" t="str">
        <f>C138</f>
        <v>TJ Jáchymov</v>
      </c>
      <c r="O138" s="16">
        <f>H138</f>
        <v>353</v>
      </c>
      <c r="P138" s="16">
        <f>I138</f>
        <v>159</v>
      </c>
      <c r="Q138" s="16">
        <f>J138</f>
        <v>10</v>
      </c>
      <c r="R138" s="16">
        <f>K138</f>
        <v>512</v>
      </c>
      <c r="T138" s="16">
        <f t="shared" si="7"/>
        <v>230</v>
      </c>
    </row>
    <row r="139" spans="1:14" ht="12.75" customHeight="1">
      <c r="A139" s="71"/>
      <c r="B139" s="74"/>
      <c r="C139" s="74"/>
      <c r="D139" s="39">
        <v>87</v>
      </c>
      <c r="E139" s="39">
        <v>36</v>
      </c>
      <c r="F139" s="39">
        <v>2</v>
      </c>
      <c r="G139" s="13">
        <f t="shared" si="8"/>
        <v>123</v>
      </c>
      <c r="M139" s="18"/>
      <c r="N139" s="18"/>
    </row>
    <row r="140" spans="1:20" ht="12.75" customHeight="1">
      <c r="A140" s="71"/>
      <c r="B140" s="74"/>
      <c r="C140" s="74"/>
      <c r="D140" s="39">
        <v>98</v>
      </c>
      <c r="E140" s="39">
        <v>44</v>
      </c>
      <c r="F140" s="39">
        <v>3</v>
      </c>
      <c r="G140" s="13">
        <f t="shared" si="8"/>
        <v>142</v>
      </c>
      <c r="K140" s="17" t="s">
        <v>10</v>
      </c>
      <c r="M140" s="18"/>
      <c r="N140" s="18"/>
      <c r="T140" s="16">
        <f t="shared" si="7"/>
        <v>282</v>
      </c>
    </row>
    <row r="141" spans="1:14" ht="12.75" customHeight="1">
      <c r="A141" s="71"/>
      <c r="B141" s="75"/>
      <c r="C141" s="75"/>
      <c r="D141" s="39">
        <v>96</v>
      </c>
      <c r="E141" s="39">
        <v>44</v>
      </c>
      <c r="F141" s="39">
        <v>0</v>
      </c>
      <c r="G141" s="13">
        <f t="shared" si="8"/>
        <v>140</v>
      </c>
      <c r="M141" s="21"/>
      <c r="N141" s="21"/>
    </row>
    <row r="142" spans="1:20" ht="12.75" customHeight="1">
      <c r="A142" s="71">
        <v>14</v>
      </c>
      <c r="B142" s="73" t="str">
        <f>Export!B75</f>
        <v>Benčík Pavel</v>
      </c>
      <c r="C142" s="73" t="str">
        <f>Export!C75</f>
        <v>Kuželky Ji.Hazlov</v>
      </c>
      <c r="D142" s="39">
        <v>89</v>
      </c>
      <c r="E142" s="39">
        <v>26</v>
      </c>
      <c r="F142" s="39">
        <v>5</v>
      </c>
      <c r="G142" s="13">
        <f t="shared" si="8"/>
        <v>115</v>
      </c>
      <c r="H142" s="13">
        <f>SUM(D142:D145)</f>
        <v>332</v>
      </c>
      <c r="I142" s="13">
        <f>SUM(E142:E145)</f>
        <v>122</v>
      </c>
      <c r="J142" s="13">
        <f>SUM(F142:F145)</f>
        <v>20</v>
      </c>
      <c r="K142" s="14">
        <f>SUM(G142:G145)</f>
        <v>454</v>
      </c>
      <c r="L142" s="22">
        <f>K142+H144</f>
        <v>454</v>
      </c>
      <c r="M142" s="19" t="str">
        <f>B142</f>
        <v>Benčík Pavel</v>
      </c>
      <c r="N142" s="20" t="str">
        <f>C142</f>
        <v>Kuželky Ji.Hazlov</v>
      </c>
      <c r="O142" s="16">
        <f>H142</f>
        <v>332</v>
      </c>
      <c r="P142" s="16">
        <f>I142</f>
        <v>122</v>
      </c>
      <c r="Q142" s="16">
        <f>J142</f>
        <v>20</v>
      </c>
      <c r="R142" s="16">
        <f>K142</f>
        <v>454</v>
      </c>
      <c r="T142" s="16">
        <f t="shared" si="7"/>
        <v>216</v>
      </c>
    </row>
    <row r="143" spans="1:14" ht="12.75" customHeight="1">
      <c r="A143" s="71"/>
      <c r="B143" s="74"/>
      <c r="C143" s="74"/>
      <c r="D143" s="39">
        <v>67</v>
      </c>
      <c r="E143" s="39">
        <v>34</v>
      </c>
      <c r="F143" s="39">
        <v>5</v>
      </c>
      <c r="G143" s="13">
        <f t="shared" si="8"/>
        <v>101</v>
      </c>
      <c r="M143" s="18"/>
      <c r="N143" s="18"/>
    </row>
    <row r="144" spans="1:20" ht="12.75" customHeight="1">
      <c r="A144" s="71"/>
      <c r="B144" s="74"/>
      <c r="C144" s="74"/>
      <c r="D144" s="39">
        <v>89</v>
      </c>
      <c r="E144" s="39">
        <v>27</v>
      </c>
      <c r="F144" s="39">
        <v>6</v>
      </c>
      <c r="G144" s="13">
        <f t="shared" si="8"/>
        <v>116</v>
      </c>
      <c r="K144" s="17" t="s">
        <v>11</v>
      </c>
      <c r="M144" s="18"/>
      <c r="N144" s="18"/>
      <c r="T144" s="16">
        <f t="shared" si="7"/>
        <v>238</v>
      </c>
    </row>
    <row r="145" spans="1:14" ht="12.75" customHeight="1">
      <c r="A145" s="71"/>
      <c r="B145" s="75"/>
      <c r="C145" s="75"/>
      <c r="D145" s="39">
        <v>87</v>
      </c>
      <c r="E145" s="39">
        <v>35</v>
      </c>
      <c r="F145" s="39">
        <v>4</v>
      </c>
      <c r="G145" s="13">
        <f t="shared" si="8"/>
        <v>122</v>
      </c>
      <c r="M145" s="21"/>
      <c r="N145" s="21"/>
    </row>
    <row r="146" spans="1:20" ht="12.75" customHeight="1">
      <c r="A146" s="71">
        <v>13</v>
      </c>
      <c r="B146" s="73" t="str">
        <f>Export!B76</f>
        <v>Guba Hubert</v>
      </c>
      <c r="C146" s="73" t="str">
        <f>Export!C76</f>
        <v>TJ Lomnice</v>
      </c>
      <c r="D146" s="39">
        <v>92</v>
      </c>
      <c r="E146" s="39">
        <v>42</v>
      </c>
      <c r="F146" s="39">
        <v>1</v>
      </c>
      <c r="G146" s="13">
        <f t="shared" si="8"/>
        <v>134</v>
      </c>
      <c r="H146" s="13">
        <f>SUM(D146:D149)</f>
        <v>371</v>
      </c>
      <c r="I146" s="13">
        <f>SUM(E146:E149)</f>
        <v>161</v>
      </c>
      <c r="J146" s="13">
        <f>SUM(F146:F149)</f>
        <v>6</v>
      </c>
      <c r="K146" s="14">
        <f>SUM(G146:G149)</f>
        <v>532</v>
      </c>
      <c r="L146" s="22">
        <f>K146+H148</f>
        <v>532</v>
      </c>
      <c r="M146" s="19" t="str">
        <f>B146</f>
        <v>Guba Hubert</v>
      </c>
      <c r="N146" s="20" t="str">
        <f>C146</f>
        <v>TJ Lomnice</v>
      </c>
      <c r="O146" s="16">
        <f>H146</f>
        <v>371</v>
      </c>
      <c r="P146" s="16">
        <f>I146</f>
        <v>161</v>
      </c>
      <c r="Q146" s="16">
        <f>J146</f>
        <v>6</v>
      </c>
      <c r="R146" s="16">
        <f>K146</f>
        <v>532</v>
      </c>
      <c r="T146" s="16">
        <f t="shared" si="7"/>
        <v>265</v>
      </c>
    </row>
    <row r="147" spans="1:14" ht="12.75" customHeight="1">
      <c r="A147" s="71"/>
      <c r="B147" s="74"/>
      <c r="C147" s="74"/>
      <c r="D147" s="39">
        <v>98</v>
      </c>
      <c r="E147" s="39">
        <v>33</v>
      </c>
      <c r="F147" s="39">
        <v>4</v>
      </c>
      <c r="G147" s="13">
        <f t="shared" si="8"/>
        <v>131</v>
      </c>
      <c r="M147" s="18"/>
      <c r="N147" s="18"/>
    </row>
    <row r="148" spans="1:20" ht="12.75" customHeight="1">
      <c r="A148" s="71"/>
      <c r="B148" s="74"/>
      <c r="C148" s="74"/>
      <c r="D148" s="39">
        <v>96</v>
      </c>
      <c r="E148" s="39">
        <v>50</v>
      </c>
      <c r="F148" s="39">
        <v>0</v>
      </c>
      <c r="G148" s="13">
        <f t="shared" si="8"/>
        <v>146</v>
      </c>
      <c r="K148" s="17" t="s">
        <v>12</v>
      </c>
      <c r="M148" s="18"/>
      <c r="N148" s="18"/>
      <c r="T148" s="16">
        <f t="shared" si="7"/>
        <v>267</v>
      </c>
    </row>
    <row r="149" spans="1:14" ht="12.75" customHeight="1">
      <c r="A149" s="71"/>
      <c r="B149" s="75"/>
      <c r="C149" s="75"/>
      <c r="D149" s="39">
        <v>85</v>
      </c>
      <c r="E149" s="39">
        <v>36</v>
      </c>
      <c r="F149" s="39">
        <v>1</v>
      </c>
      <c r="G149" s="13">
        <f t="shared" si="8"/>
        <v>121</v>
      </c>
      <c r="M149" s="21"/>
      <c r="N149" s="21"/>
    </row>
    <row r="150" spans="1:20" ht="12.75" customHeight="1">
      <c r="A150" s="71">
        <v>12</v>
      </c>
      <c r="B150" s="73" t="str">
        <f>Export!B77</f>
        <v>Veselý Stanislav</v>
      </c>
      <c r="C150" s="73" t="str">
        <f>Export!C77</f>
        <v>Sokol Útvina</v>
      </c>
      <c r="D150" s="39">
        <v>97</v>
      </c>
      <c r="E150" s="39">
        <v>45</v>
      </c>
      <c r="F150" s="39">
        <v>3</v>
      </c>
      <c r="G150" s="13">
        <f>D150+E150</f>
        <v>142</v>
      </c>
      <c r="H150" s="13">
        <f>SUM(D150:D153)</f>
        <v>362</v>
      </c>
      <c r="I150" s="13">
        <f>SUM(E150:E153)</f>
        <v>185</v>
      </c>
      <c r="J150" s="13">
        <f>SUM(F150:F153)</f>
        <v>8</v>
      </c>
      <c r="K150" s="14">
        <f>SUM(G150:G153)</f>
        <v>547</v>
      </c>
      <c r="L150" s="22">
        <f>K150+H152</f>
        <v>547</v>
      </c>
      <c r="M150" s="19" t="str">
        <f>B150</f>
        <v>Veselý Stanislav</v>
      </c>
      <c r="N150" s="20" t="str">
        <f>C150</f>
        <v>Sokol Útvina</v>
      </c>
      <c r="O150" s="16">
        <f>H150</f>
        <v>362</v>
      </c>
      <c r="P150" s="16">
        <f>I150</f>
        <v>185</v>
      </c>
      <c r="Q150" s="16">
        <f>J150</f>
        <v>8</v>
      </c>
      <c r="R150" s="16">
        <f>K150</f>
        <v>547</v>
      </c>
      <c r="T150" s="16">
        <f>G150+G151</f>
        <v>275</v>
      </c>
    </row>
    <row r="151" spans="1:14" ht="12.75" customHeight="1">
      <c r="A151" s="71"/>
      <c r="B151" s="74"/>
      <c r="C151" s="74"/>
      <c r="D151" s="39">
        <v>90</v>
      </c>
      <c r="E151" s="39">
        <v>43</v>
      </c>
      <c r="F151" s="39">
        <v>3</v>
      </c>
      <c r="G151" s="13">
        <f>D151+E151</f>
        <v>133</v>
      </c>
      <c r="M151" s="18"/>
      <c r="N151" s="18"/>
    </row>
    <row r="152" spans="1:20" ht="12.75" customHeight="1">
      <c r="A152" s="71"/>
      <c r="B152" s="74"/>
      <c r="C152" s="74"/>
      <c r="D152" s="39">
        <v>83</v>
      </c>
      <c r="E152" s="39">
        <v>45</v>
      </c>
      <c r="F152" s="39">
        <v>1</v>
      </c>
      <c r="G152" s="13">
        <f>D152+E152</f>
        <v>128</v>
      </c>
      <c r="K152" s="17" t="s">
        <v>9</v>
      </c>
      <c r="M152" s="18"/>
      <c r="N152" s="18"/>
      <c r="T152" s="16">
        <f>G152+G153</f>
        <v>272</v>
      </c>
    </row>
    <row r="153" spans="1:14" ht="12.75" customHeight="1">
      <c r="A153" s="71"/>
      <c r="B153" s="75"/>
      <c r="C153" s="75"/>
      <c r="D153" s="39">
        <v>92</v>
      </c>
      <c r="E153" s="39">
        <v>52</v>
      </c>
      <c r="F153" s="39">
        <v>1</v>
      </c>
      <c r="G153" s="13">
        <f>D153+E153</f>
        <v>144</v>
      </c>
      <c r="M153" s="21"/>
      <c r="N153" s="21"/>
    </row>
    <row r="154" spans="1:20" ht="12.75" customHeight="1">
      <c r="A154" s="71">
        <v>11</v>
      </c>
      <c r="B154" s="73" t="str">
        <f>Export!B78</f>
        <v>Pešťák Miroslav</v>
      </c>
      <c r="C154" s="73" t="str">
        <f>Export!C78</f>
        <v>Sokol Teplá</v>
      </c>
      <c r="D154" s="39">
        <v>84</v>
      </c>
      <c r="E154" s="39">
        <v>53</v>
      </c>
      <c r="F154" s="39">
        <v>0</v>
      </c>
      <c r="G154" s="13">
        <f>D154+E154</f>
        <v>137</v>
      </c>
      <c r="H154" s="13">
        <f>SUM(D154:D157)</f>
        <v>360</v>
      </c>
      <c r="I154" s="13">
        <f>SUM(E154:E157)</f>
        <v>172</v>
      </c>
      <c r="J154" s="13">
        <f>SUM(F154:F157)</f>
        <v>5</v>
      </c>
      <c r="K154" s="14">
        <f>SUM(G154:G157)</f>
        <v>532</v>
      </c>
      <c r="L154" s="22">
        <f>K154+H156</f>
        <v>532</v>
      </c>
      <c r="M154" s="19" t="str">
        <f>B154</f>
        <v>Pešťák Miroslav</v>
      </c>
      <c r="N154" s="20" t="str">
        <f>C154</f>
        <v>Sokol Teplá</v>
      </c>
      <c r="O154" s="16">
        <f>H154</f>
        <v>360</v>
      </c>
      <c r="P154" s="16">
        <f>I154</f>
        <v>172</v>
      </c>
      <c r="Q154" s="16">
        <f>J154</f>
        <v>5</v>
      </c>
      <c r="R154" s="16">
        <f>K154</f>
        <v>532</v>
      </c>
      <c r="T154" s="16">
        <f>G154+G155</f>
        <v>258</v>
      </c>
    </row>
    <row r="155" spans="1:14" ht="12.75" customHeight="1">
      <c r="A155" s="71"/>
      <c r="B155" s="74"/>
      <c r="C155" s="74"/>
      <c r="D155" s="39">
        <v>86</v>
      </c>
      <c r="E155" s="39">
        <v>35</v>
      </c>
      <c r="F155" s="39">
        <v>1</v>
      </c>
      <c r="G155" s="13">
        <f aca="true" t="shared" si="9" ref="G155:G197">D155+E155</f>
        <v>121</v>
      </c>
      <c r="M155" s="18"/>
      <c r="N155" s="18"/>
    </row>
    <row r="156" spans="1:20" ht="12.75" customHeight="1">
      <c r="A156" s="71"/>
      <c r="B156" s="74"/>
      <c r="C156" s="74"/>
      <c r="D156" s="39">
        <v>93</v>
      </c>
      <c r="E156" s="39">
        <v>43</v>
      </c>
      <c r="F156" s="39">
        <v>2</v>
      </c>
      <c r="G156" s="13">
        <f t="shared" si="9"/>
        <v>136</v>
      </c>
      <c r="K156" s="17" t="s">
        <v>10</v>
      </c>
      <c r="M156" s="18"/>
      <c r="N156" s="18"/>
      <c r="T156" s="16">
        <f>G156+G157</f>
        <v>274</v>
      </c>
    </row>
    <row r="157" spans="1:14" ht="12.75" customHeight="1">
      <c r="A157" s="71"/>
      <c r="B157" s="75"/>
      <c r="C157" s="75"/>
      <c r="D157" s="39">
        <v>97</v>
      </c>
      <c r="E157" s="39">
        <v>41</v>
      </c>
      <c r="F157" s="39">
        <v>2</v>
      </c>
      <c r="G157" s="13">
        <f t="shared" si="9"/>
        <v>138</v>
      </c>
      <c r="M157" s="21"/>
      <c r="N157" s="21"/>
    </row>
    <row r="158" spans="1:20" ht="12.75" customHeight="1">
      <c r="A158" s="71">
        <v>10</v>
      </c>
      <c r="B158" s="73" t="str">
        <f>Export!B79</f>
        <v>Nový Jiří</v>
      </c>
      <c r="C158" s="73" t="str">
        <f>Export!C79</f>
        <v>TJ Šabina</v>
      </c>
      <c r="D158" s="39">
        <v>109</v>
      </c>
      <c r="E158" s="39">
        <v>54</v>
      </c>
      <c r="F158" s="39">
        <v>2</v>
      </c>
      <c r="G158" s="13">
        <f t="shared" si="9"/>
        <v>163</v>
      </c>
      <c r="H158" s="13">
        <f>SUM(D158:D161)</f>
        <v>364</v>
      </c>
      <c r="I158" s="13">
        <f>SUM(E158:E161)</f>
        <v>162</v>
      </c>
      <c r="J158" s="13">
        <f>SUM(F158:F161)</f>
        <v>16</v>
      </c>
      <c r="K158" s="14">
        <f>SUM(G158:G161)</f>
        <v>526</v>
      </c>
      <c r="L158" s="22">
        <f>K158+H160</f>
        <v>526</v>
      </c>
      <c r="M158" s="19" t="str">
        <f>B158</f>
        <v>Nový Jiří</v>
      </c>
      <c r="N158" s="20" t="str">
        <f>C158</f>
        <v>TJ Šabina</v>
      </c>
      <c r="O158" s="16">
        <f>H158</f>
        <v>364</v>
      </c>
      <c r="P158" s="16">
        <f>I158</f>
        <v>162</v>
      </c>
      <c r="Q158" s="16">
        <f>J158</f>
        <v>16</v>
      </c>
      <c r="R158" s="16">
        <f>K158</f>
        <v>526</v>
      </c>
      <c r="T158" s="16">
        <f>G158+G159</f>
        <v>276</v>
      </c>
    </row>
    <row r="159" spans="1:14" ht="12.75" customHeight="1">
      <c r="A159" s="71"/>
      <c r="B159" s="74"/>
      <c r="C159" s="74"/>
      <c r="D159" s="39">
        <v>90</v>
      </c>
      <c r="E159" s="39">
        <v>23</v>
      </c>
      <c r="F159" s="39">
        <v>5</v>
      </c>
      <c r="G159" s="13">
        <f t="shared" si="9"/>
        <v>113</v>
      </c>
      <c r="M159" s="18"/>
      <c r="N159" s="18"/>
    </row>
    <row r="160" spans="1:20" ht="12.75" customHeight="1">
      <c r="A160" s="71"/>
      <c r="B160" s="74"/>
      <c r="C160" s="74"/>
      <c r="D160" s="39">
        <v>85</v>
      </c>
      <c r="E160" s="39">
        <v>51</v>
      </c>
      <c r="F160" s="39">
        <v>3</v>
      </c>
      <c r="G160" s="13">
        <f t="shared" si="9"/>
        <v>136</v>
      </c>
      <c r="K160" s="17" t="s">
        <v>11</v>
      </c>
      <c r="M160" s="18"/>
      <c r="N160" s="18"/>
      <c r="T160" s="16">
        <f>G160+G161</f>
        <v>250</v>
      </c>
    </row>
    <row r="161" spans="1:14" ht="12.75" customHeight="1">
      <c r="A161" s="71"/>
      <c r="B161" s="75"/>
      <c r="C161" s="75"/>
      <c r="D161" s="39">
        <v>80</v>
      </c>
      <c r="E161" s="39">
        <v>34</v>
      </c>
      <c r="F161" s="39">
        <v>6</v>
      </c>
      <c r="G161" s="13">
        <f t="shared" si="9"/>
        <v>114</v>
      </c>
      <c r="M161" s="21"/>
      <c r="N161" s="21"/>
    </row>
    <row r="162" spans="1:20" ht="12.75" customHeight="1">
      <c r="A162" s="71">
        <v>9</v>
      </c>
      <c r="B162" s="73" t="str">
        <f>Export!B80</f>
        <v>Wittwar Michael</v>
      </c>
      <c r="C162" s="73" t="str">
        <f>Export!C80</f>
        <v>Kuželky Ji.Hazlov</v>
      </c>
      <c r="D162" s="39">
        <v>86</v>
      </c>
      <c r="E162" s="39">
        <v>35</v>
      </c>
      <c r="F162" s="39">
        <v>4</v>
      </c>
      <c r="G162" s="13">
        <f t="shared" si="9"/>
        <v>121</v>
      </c>
      <c r="H162" s="13">
        <f>SUM(D162:D165)</f>
        <v>335</v>
      </c>
      <c r="I162" s="13">
        <f>SUM(E162:E165)</f>
        <v>172</v>
      </c>
      <c r="J162" s="13">
        <f>SUM(F162:F165)</f>
        <v>10</v>
      </c>
      <c r="K162" s="14">
        <f>SUM(G162:G165)</f>
        <v>507</v>
      </c>
      <c r="L162" s="22">
        <f>K162+H164</f>
        <v>507</v>
      </c>
      <c r="M162" s="19" t="str">
        <f>B162</f>
        <v>Wittwar Michael</v>
      </c>
      <c r="N162" s="20" t="str">
        <f>C162</f>
        <v>Kuželky Ji.Hazlov</v>
      </c>
      <c r="O162" s="16">
        <f>H162</f>
        <v>335</v>
      </c>
      <c r="P162" s="16">
        <f>I162</f>
        <v>172</v>
      </c>
      <c r="Q162" s="16">
        <f>J162</f>
        <v>10</v>
      </c>
      <c r="R162" s="16">
        <f>K162</f>
        <v>507</v>
      </c>
      <c r="T162" s="16">
        <f>G162+G163</f>
        <v>253</v>
      </c>
    </row>
    <row r="163" spans="1:14" ht="12.75" customHeight="1">
      <c r="A163" s="71"/>
      <c r="B163" s="74"/>
      <c r="C163" s="74"/>
      <c r="D163" s="39">
        <v>92</v>
      </c>
      <c r="E163" s="39">
        <v>40</v>
      </c>
      <c r="F163" s="39">
        <v>5</v>
      </c>
      <c r="G163" s="13">
        <f t="shared" si="9"/>
        <v>132</v>
      </c>
      <c r="M163" s="18"/>
      <c r="N163" s="18"/>
    </row>
    <row r="164" spans="1:20" ht="12.75" customHeight="1">
      <c r="A164" s="71"/>
      <c r="B164" s="74"/>
      <c r="C164" s="74"/>
      <c r="D164" s="39">
        <v>80</v>
      </c>
      <c r="E164" s="39">
        <v>44</v>
      </c>
      <c r="F164" s="39">
        <v>1</v>
      </c>
      <c r="G164" s="13">
        <f t="shared" si="9"/>
        <v>124</v>
      </c>
      <c r="K164" s="17" t="s">
        <v>12</v>
      </c>
      <c r="M164" s="18"/>
      <c r="N164" s="18"/>
      <c r="T164" s="16">
        <f>G164+G165</f>
        <v>254</v>
      </c>
    </row>
    <row r="165" spans="1:14" ht="12.75" customHeight="1">
      <c r="A165" s="71"/>
      <c r="B165" s="75"/>
      <c r="C165" s="75"/>
      <c r="D165" s="39">
        <v>77</v>
      </c>
      <c r="E165" s="39">
        <v>53</v>
      </c>
      <c r="F165" s="39">
        <v>0</v>
      </c>
      <c r="G165" s="13">
        <f t="shared" si="9"/>
        <v>130</v>
      </c>
      <c r="M165" s="21"/>
      <c r="N165" s="21"/>
    </row>
    <row r="166" spans="1:20" ht="12.75" customHeight="1">
      <c r="A166" s="71">
        <v>8</v>
      </c>
      <c r="B166" s="73" t="str">
        <f>Export!B81</f>
        <v>Flejšar Jiří</v>
      </c>
      <c r="C166" s="73" t="str">
        <f>Export!C81</f>
        <v>TJ Lomnice</v>
      </c>
      <c r="D166" s="39">
        <v>78</v>
      </c>
      <c r="E166" s="39">
        <v>45</v>
      </c>
      <c r="F166" s="39">
        <v>1</v>
      </c>
      <c r="G166" s="13">
        <f aca="true" t="shared" si="10" ref="G166:G181">D166+E166</f>
        <v>123</v>
      </c>
      <c r="H166" s="13">
        <f>SUM(D166:D169)</f>
        <v>367</v>
      </c>
      <c r="I166" s="13">
        <f>SUM(E166:E169)</f>
        <v>181</v>
      </c>
      <c r="J166" s="13">
        <f>SUM(F166:F169)</f>
        <v>5</v>
      </c>
      <c r="K166" s="14">
        <f>SUM(G166:G169)</f>
        <v>548</v>
      </c>
      <c r="L166" s="22">
        <f>K166+H168</f>
        <v>548</v>
      </c>
      <c r="M166" s="19" t="str">
        <f>B166</f>
        <v>Flejšar Jiří</v>
      </c>
      <c r="N166" s="20" t="str">
        <f>C166</f>
        <v>TJ Lomnice</v>
      </c>
      <c r="O166" s="16">
        <f>H166</f>
        <v>367</v>
      </c>
      <c r="P166" s="16">
        <f>I166</f>
        <v>181</v>
      </c>
      <c r="Q166" s="16">
        <f>J166</f>
        <v>5</v>
      </c>
      <c r="R166" s="16">
        <f>K166</f>
        <v>548</v>
      </c>
      <c r="T166" s="16">
        <f>G166+G167</f>
        <v>258</v>
      </c>
    </row>
    <row r="167" spans="1:14" ht="12.75" customHeight="1">
      <c r="A167" s="71"/>
      <c r="B167" s="74"/>
      <c r="C167" s="74"/>
      <c r="D167" s="39">
        <v>90</v>
      </c>
      <c r="E167" s="39">
        <v>45</v>
      </c>
      <c r="F167" s="39">
        <v>1</v>
      </c>
      <c r="G167" s="13">
        <f t="shared" si="10"/>
        <v>135</v>
      </c>
      <c r="M167" s="18"/>
      <c r="N167" s="18"/>
    </row>
    <row r="168" spans="1:20" ht="12.75" customHeight="1">
      <c r="A168" s="71"/>
      <c r="B168" s="74"/>
      <c r="C168" s="74"/>
      <c r="D168" s="39">
        <v>102</v>
      </c>
      <c r="E168" s="39">
        <v>40</v>
      </c>
      <c r="F168" s="39">
        <v>0</v>
      </c>
      <c r="G168" s="13">
        <f t="shared" si="10"/>
        <v>142</v>
      </c>
      <c r="K168" s="17" t="s">
        <v>9</v>
      </c>
      <c r="M168" s="18"/>
      <c r="N168" s="18"/>
      <c r="T168" s="16">
        <f>G168+G169</f>
        <v>290</v>
      </c>
    </row>
    <row r="169" spans="1:14" ht="12.75" customHeight="1">
      <c r="A169" s="71"/>
      <c r="B169" s="75"/>
      <c r="C169" s="75"/>
      <c r="D169" s="39">
        <v>97</v>
      </c>
      <c r="E169" s="39">
        <v>51</v>
      </c>
      <c r="F169" s="39">
        <v>3</v>
      </c>
      <c r="G169" s="13">
        <f t="shared" si="10"/>
        <v>148</v>
      </c>
      <c r="M169" s="21"/>
      <c r="N169" s="21"/>
    </row>
    <row r="170" spans="1:20" ht="12.75" customHeight="1">
      <c r="A170" s="71">
        <v>7</v>
      </c>
      <c r="B170" s="73" t="str">
        <f>Export!B82</f>
        <v>Guba Jiří</v>
      </c>
      <c r="C170" s="73" t="str">
        <f>Export!C82</f>
        <v>TJ Lomnice</v>
      </c>
      <c r="D170" s="39">
        <v>96</v>
      </c>
      <c r="E170" s="39">
        <v>41</v>
      </c>
      <c r="F170" s="39">
        <v>1</v>
      </c>
      <c r="G170" s="13">
        <f t="shared" si="10"/>
        <v>137</v>
      </c>
      <c r="H170" s="13">
        <f>SUM(D170:D173)</f>
        <v>356</v>
      </c>
      <c r="I170" s="13">
        <f>SUM(E170:E173)</f>
        <v>159</v>
      </c>
      <c r="J170" s="13">
        <f>SUM(F170:F173)</f>
        <v>6</v>
      </c>
      <c r="K170" s="14">
        <f>SUM(G170:G173)</f>
        <v>515</v>
      </c>
      <c r="L170" s="22">
        <f>K170+H172</f>
        <v>515</v>
      </c>
      <c r="M170" s="19" t="str">
        <f>B170</f>
        <v>Guba Jiří</v>
      </c>
      <c r="N170" s="20" t="str">
        <f>C170</f>
        <v>TJ Lomnice</v>
      </c>
      <c r="O170" s="16">
        <f>H170</f>
        <v>356</v>
      </c>
      <c r="P170" s="16">
        <f>I170</f>
        <v>159</v>
      </c>
      <c r="Q170" s="16">
        <f>J170</f>
        <v>6</v>
      </c>
      <c r="R170" s="16">
        <f>K170</f>
        <v>515</v>
      </c>
      <c r="T170" s="16">
        <f>G170+G171</f>
        <v>257</v>
      </c>
    </row>
    <row r="171" spans="1:14" ht="12.75" customHeight="1">
      <c r="A171" s="71"/>
      <c r="B171" s="74"/>
      <c r="C171" s="74"/>
      <c r="D171" s="39">
        <v>78</v>
      </c>
      <c r="E171" s="39">
        <v>42</v>
      </c>
      <c r="F171" s="39">
        <v>0</v>
      </c>
      <c r="G171" s="13">
        <v>120</v>
      </c>
      <c r="M171" s="18"/>
      <c r="N171" s="18"/>
    </row>
    <row r="172" spans="1:20" ht="12.75" customHeight="1">
      <c r="A172" s="71"/>
      <c r="B172" s="74"/>
      <c r="C172" s="74"/>
      <c r="D172" s="39">
        <v>93</v>
      </c>
      <c r="E172" s="39">
        <v>50</v>
      </c>
      <c r="F172" s="39">
        <v>1</v>
      </c>
      <c r="G172" s="13">
        <f t="shared" si="10"/>
        <v>143</v>
      </c>
      <c r="K172" s="17" t="s">
        <v>10</v>
      </c>
      <c r="M172" s="18"/>
      <c r="N172" s="18"/>
      <c r="T172" s="16">
        <f>G172+G173</f>
        <v>258</v>
      </c>
    </row>
    <row r="173" spans="1:14" ht="12.75" customHeight="1">
      <c r="A173" s="71"/>
      <c r="B173" s="75"/>
      <c r="C173" s="75"/>
      <c r="D173" s="39">
        <v>89</v>
      </c>
      <c r="E173" s="39">
        <v>26</v>
      </c>
      <c r="F173" s="39">
        <v>4</v>
      </c>
      <c r="G173" s="13">
        <f t="shared" si="10"/>
        <v>115</v>
      </c>
      <c r="M173" s="21"/>
      <c r="N173" s="21"/>
    </row>
    <row r="174" spans="1:20" ht="12.75" customHeight="1">
      <c r="A174" s="71">
        <v>6</v>
      </c>
      <c r="B174" s="73" t="str">
        <f>Export!B83</f>
        <v>Šeda Jiří</v>
      </c>
      <c r="C174" s="73" t="str">
        <f>Export!C83</f>
        <v>TJ Jáchymov</v>
      </c>
      <c r="D174" s="39">
        <v>86</v>
      </c>
      <c r="E174" s="39">
        <v>42</v>
      </c>
      <c r="F174" s="39">
        <v>2</v>
      </c>
      <c r="G174" s="13">
        <f t="shared" si="10"/>
        <v>128</v>
      </c>
      <c r="H174" s="13">
        <f>SUM(D174:D177)</f>
        <v>364</v>
      </c>
      <c r="I174" s="13">
        <f>SUM(E174:E177)</f>
        <v>158</v>
      </c>
      <c r="J174" s="13">
        <f>SUM(F174:F177)</f>
        <v>4</v>
      </c>
      <c r="K174" s="14">
        <f>SUM(G174:G177)</f>
        <v>522</v>
      </c>
      <c r="L174" s="22">
        <f>K174+H176</f>
        <v>522</v>
      </c>
      <c r="M174" s="19" t="str">
        <f>B174</f>
        <v>Šeda Jiří</v>
      </c>
      <c r="N174" s="20" t="str">
        <f>C174</f>
        <v>TJ Jáchymov</v>
      </c>
      <c r="O174" s="16">
        <f>H174</f>
        <v>364</v>
      </c>
      <c r="P174" s="16">
        <f>I174</f>
        <v>158</v>
      </c>
      <c r="Q174" s="16">
        <f>J174</f>
        <v>4</v>
      </c>
      <c r="R174" s="16">
        <f>K174</f>
        <v>522</v>
      </c>
      <c r="T174" s="16">
        <f>G174+G175</f>
        <v>263</v>
      </c>
    </row>
    <row r="175" spans="1:14" ht="12.75" customHeight="1">
      <c r="A175" s="71"/>
      <c r="B175" s="74"/>
      <c r="C175" s="74"/>
      <c r="D175" s="39">
        <v>90</v>
      </c>
      <c r="E175" s="39">
        <v>45</v>
      </c>
      <c r="F175" s="39">
        <v>1</v>
      </c>
      <c r="G175" s="13">
        <f t="shared" si="10"/>
        <v>135</v>
      </c>
      <c r="M175" s="18"/>
      <c r="N175" s="18"/>
    </row>
    <row r="176" spans="1:20" ht="12.75" customHeight="1">
      <c r="A176" s="71"/>
      <c r="B176" s="74"/>
      <c r="C176" s="74"/>
      <c r="D176" s="39">
        <v>89</v>
      </c>
      <c r="E176" s="39">
        <v>45</v>
      </c>
      <c r="F176" s="39">
        <v>0</v>
      </c>
      <c r="G176" s="13">
        <f t="shared" si="10"/>
        <v>134</v>
      </c>
      <c r="K176" s="17" t="s">
        <v>11</v>
      </c>
      <c r="M176" s="18"/>
      <c r="N176" s="18"/>
      <c r="T176" s="16">
        <f>G176+G177</f>
        <v>259</v>
      </c>
    </row>
    <row r="177" spans="1:14" ht="12.75" customHeight="1">
      <c r="A177" s="71"/>
      <c r="B177" s="75"/>
      <c r="C177" s="75"/>
      <c r="D177" s="39">
        <v>99</v>
      </c>
      <c r="E177" s="39">
        <v>26</v>
      </c>
      <c r="F177" s="39">
        <v>1</v>
      </c>
      <c r="G177" s="13">
        <f t="shared" si="10"/>
        <v>125</v>
      </c>
      <c r="M177" s="21"/>
      <c r="N177" s="21"/>
    </row>
    <row r="178" spans="1:20" ht="12.75" customHeight="1">
      <c r="A178" s="71">
        <v>5</v>
      </c>
      <c r="B178" s="73" t="str">
        <f>Export!B84</f>
        <v>Veselý Václav</v>
      </c>
      <c r="C178" s="73" t="str">
        <f>Export!C84</f>
        <v>Kuželky Aš</v>
      </c>
      <c r="D178" s="39">
        <v>88</v>
      </c>
      <c r="E178" s="39">
        <v>52</v>
      </c>
      <c r="F178" s="39">
        <v>3</v>
      </c>
      <c r="G178" s="13">
        <f t="shared" si="10"/>
        <v>140</v>
      </c>
      <c r="H178" s="13">
        <f>SUM(D178:D181)</f>
        <v>334</v>
      </c>
      <c r="I178" s="13">
        <f>SUM(E178:E181)</f>
        <v>157</v>
      </c>
      <c r="J178" s="13">
        <f>SUM(F178:F181)</f>
        <v>12</v>
      </c>
      <c r="K178" s="14">
        <f>SUM(G178:G181)</f>
        <v>491</v>
      </c>
      <c r="L178" s="22">
        <f>K178+H180</f>
        <v>491</v>
      </c>
      <c r="M178" s="19" t="str">
        <f>B178</f>
        <v>Veselý Václav</v>
      </c>
      <c r="N178" s="20" t="str">
        <f>C178</f>
        <v>Kuželky Aš</v>
      </c>
      <c r="O178" s="16">
        <f>H178</f>
        <v>334</v>
      </c>
      <c r="P178" s="16">
        <f>I178</f>
        <v>157</v>
      </c>
      <c r="Q178" s="16">
        <f>J178</f>
        <v>12</v>
      </c>
      <c r="R178" s="16">
        <f>K178</f>
        <v>491</v>
      </c>
      <c r="T178" s="16">
        <f>G178+G179</f>
        <v>262</v>
      </c>
    </row>
    <row r="179" spans="1:14" ht="12.75" customHeight="1">
      <c r="A179" s="71"/>
      <c r="B179" s="74"/>
      <c r="C179" s="74"/>
      <c r="D179" s="39">
        <v>79</v>
      </c>
      <c r="E179" s="39">
        <v>43</v>
      </c>
      <c r="F179" s="39">
        <v>2</v>
      </c>
      <c r="G179" s="13">
        <f t="shared" si="10"/>
        <v>122</v>
      </c>
      <c r="M179" s="18"/>
      <c r="N179" s="18"/>
    </row>
    <row r="180" spans="1:20" ht="12.75" customHeight="1">
      <c r="A180" s="71"/>
      <c r="B180" s="74"/>
      <c r="C180" s="74"/>
      <c r="D180" s="39">
        <v>75</v>
      </c>
      <c r="E180" s="39">
        <v>35</v>
      </c>
      <c r="F180" s="39">
        <v>2</v>
      </c>
      <c r="G180" s="13">
        <f t="shared" si="10"/>
        <v>110</v>
      </c>
      <c r="K180" s="17" t="s">
        <v>12</v>
      </c>
      <c r="M180" s="18"/>
      <c r="N180" s="18"/>
      <c r="T180" s="16">
        <f>G180+G181</f>
        <v>229</v>
      </c>
    </row>
    <row r="181" spans="1:14" ht="12.75" customHeight="1">
      <c r="A181" s="71"/>
      <c r="B181" s="75"/>
      <c r="C181" s="75"/>
      <c r="D181" s="39">
        <v>92</v>
      </c>
      <c r="E181" s="39">
        <v>27</v>
      </c>
      <c r="F181" s="39">
        <v>5</v>
      </c>
      <c r="G181" s="13">
        <f t="shared" si="10"/>
        <v>119</v>
      </c>
      <c r="M181" s="21"/>
      <c r="N181" s="21"/>
    </row>
    <row r="182" spans="1:20" ht="12.75" customHeight="1">
      <c r="A182" s="71">
        <v>4</v>
      </c>
      <c r="B182" s="73" t="str">
        <f>Export!B85</f>
        <v>Veverka Josef</v>
      </c>
      <c r="C182" s="73" t="str">
        <f>Export!C85</f>
        <v>TJ Lomnice</v>
      </c>
      <c r="D182" s="39">
        <v>82</v>
      </c>
      <c r="E182" s="39">
        <v>44</v>
      </c>
      <c r="F182" s="39">
        <v>3</v>
      </c>
      <c r="G182" s="13">
        <f t="shared" si="9"/>
        <v>126</v>
      </c>
      <c r="H182" s="13">
        <f>SUM(D182:D185)</f>
        <v>351</v>
      </c>
      <c r="I182" s="13">
        <f>SUM(E182:E185)</f>
        <v>198</v>
      </c>
      <c r="J182" s="13">
        <f>SUM(F182:F185)</f>
        <v>6</v>
      </c>
      <c r="K182" s="14">
        <f>SUM(G182:G185)</f>
        <v>549</v>
      </c>
      <c r="L182" s="22">
        <f>K182+H184</f>
        <v>549</v>
      </c>
      <c r="M182" s="19" t="str">
        <f>B182</f>
        <v>Veverka Josef</v>
      </c>
      <c r="N182" s="20" t="str">
        <f>C182</f>
        <v>TJ Lomnice</v>
      </c>
      <c r="O182" s="16">
        <f>H182</f>
        <v>351</v>
      </c>
      <c r="P182" s="16">
        <f>I182</f>
        <v>198</v>
      </c>
      <c r="Q182" s="16">
        <f>J182</f>
        <v>6</v>
      </c>
      <c r="R182" s="16">
        <f>K182</f>
        <v>549</v>
      </c>
      <c r="T182" s="16">
        <f>G182+G183</f>
        <v>259</v>
      </c>
    </row>
    <row r="183" spans="1:14" ht="12.75" customHeight="1">
      <c r="A183" s="71"/>
      <c r="B183" s="74"/>
      <c r="C183" s="74"/>
      <c r="D183" s="39">
        <v>82</v>
      </c>
      <c r="E183" s="39">
        <v>51</v>
      </c>
      <c r="F183" s="39">
        <v>2</v>
      </c>
      <c r="G183" s="13">
        <f t="shared" si="9"/>
        <v>133</v>
      </c>
      <c r="M183" s="18"/>
      <c r="N183" s="18"/>
    </row>
    <row r="184" spans="1:20" ht="12.75" customHeight="1">
      <c r="A184" s="71"/>
      <c r="B184" s="74"/>
      <c r="C184" s="74"/>
      <c r="D184" s="39">
        <v>87</v>
      </c>
      <c r="E184" s="39">
        <v>45</v>
      </c>
      <c r="F184" s="39">
        <v>1</v>
      </c>
      <c r="G184" s="13">
        <f t="shared" si="9"/>
        <v>132</v>
      </c>
      <c r="K184" s="17" t="s">
        <v>9</v>
      </c>
      <c r="M184" s="18"/>
      <c r="N184" s="18"/>
      <c r="T184" s="16">
        <f>G184+G185</f>
        <v>290</v>
      </c>
    </row>
    <row r="185" spans="1:14" ht="12.75" customHeight="1">
      <c r="A185" s="71"/>
      <c r="B185" s="75"/>
      <c r="C185" s="75"/>
      <c r="D185" s="39">
        <v>100</v>
      </c>
      <c r="E185" s="39">
        <v>58</v>
      </c>
      <c r="F185" s="39">
        <v>0</v>
      </c>
      <c r="G185" s="13">
        <f t="shared" si="9"/>
        <v>158</v>
      </c>
      <c r="M185" s="21"/>
      <c r="N185" s="21"/>
    </row>
    <row r="186" spans="1:20" ht="12.75" customHeight="1">
      <c r="A186" s="71">
        <v>3</v>
      </c>
      <c r="B186" s="73" t="str">
        <f>Export!B86</f>
        <v>Boško Ivan</v>
      </c>
      <c r="C186" s="73" t="str">
        <f>Export!C86</f>
        <v>Sokol Teplá</v>
      </c>
      <c r="D186" s="39">
        <v>97</v>
      </c>
      <c r="E186" s="39">
        <v>52</v>
      </c>
      <c r="F186" s="39">
        <v>2</v>
      </c>
      <c r="G186" s="13">
        <f t="shared" si="9"/>
        <v>149</v>
      </c>
      <c r="H186" s="13">
        <f>SUM(D186:D189)</f>
        <v>382</v>
      </c>
      <c r="I186" s="13">
        <f>SUM(E186:E189)</f>
        <v>211</v>
      </c>
      <c r="J186" s="13">
        <f>SUM(F186:F189)</f>
        <v>5</v>
      </c>
      <c r="K186" s="14">
        <f>SUM(G186:G189)</f>
        <v>593</v>
      </c>
      <c r="L186" s="22">
        <f>K186+H188</f>
        <v>593</v>
      </c>
      <c r="M186" s="19" t="str">
        <f>B186</f>
        <v>Boško Ivan</v>
      </c>
      <c r="N186" s="20" t="str">
        <f>C186</f>
        <v>Sokol Teplá</v>
      </c>
      <c r="O186" s="16">
        <f>H186</f>
        <v>382</v>
      </c>
      <c r="P186" s="16">
        <f>I186</f>
        <v>211</v>
      </c>
      <c r="Q186" s="16">
        <f>J186</f>
        <v>5</v>
      </c>
      <c r="R186" s="16">
        <f>K186</f>
        <v>593</v>
      </c>
      <c r="T186" s="16">
        <f>G186+G187</f>
        <v>291</v>
      </c>
    </row>
    <row r="187" spans="1:14" ht="12.75" customHeight="1">
      <c r="A187" s="71"/>
      <c r="B187" s="74"/>
      <c r="C187" s="74"/>
      <c r="D187" s="39">
        <v>91</v>
      </c>
      <c r="E187" s="39">
        <v>51</v>
      </c>
      <c r="F187" s="39">
        <v>2</v>
      </c>
      <c r="G187" s="13">
        <f t="shared" si="9"/>
        <v>142</v>
      </c>
      <c r="M187" s="18"/>
      <c r="N187" s="18"/>
    </row>
    <row r="188" spans="1:20" ht="12.75" customHeight="1">
      <c r="A188" s="71"/>
      <c r="B188" s="74"/>
      <c r="C188" s="74"/>
      <c r="D188" s="39">
        <v>99</v>
      </c>
      <c r="E188" s="39">
        <v>63</v>
      </c>
      <c r="F188" s="39">
        <v>0</v>
      </c>
      <c r="G188" s="13">
        <f t="shared" si="9"/>
        <v>162</v>
      </c>
      <c r="K188" s="17" t="s">
        <v>10</v>
      </c>
      <c r="M188" s="18"/>
      <c r="N188" s="18"/>
      <c r="T188" s="16">
        <f>G188+G189</f>
        <v>302</v>
      </c>
    </row>
    <row r="189" spans="1:14" ht="12.75" customHeight="1">
      <c r="A189" s="71"/>
      <c r="B189" s="75"/>
      <c r="C189" s="75"/>
      <c r="D189" s="39">
        <v>95</v>
      </c>
      <c r="E189" s="39">
        <v>45</v>
      </c>
      <c r="F189" s="39">
        <v>1</v>
      </c>
      <c r="G189" s="13">
        <f t="shared" si="9"/>
        <v>140</v>
      </c>
      <c r="M189" s="21"/>
      <c r="N189" s="21"/>
    </row>
    <row r="190" spans="1:20" ht="12.75" customHeight="1">
      <c r="A190" s="71">
        <v>2</v>
      </c>
      <c r="B190" s="73" t="str">
        <f>Export!B87</f>
        <v>Haken Petr</v>
      </c>
      <c r="C190" s="73" t="str">
        <f>Export!C87</f>
        <v>Kuželky Ji.Hazlov</v>
      </c>
      <c r="D190" s="39">
        <v>89</v>
      </c>
      <c r="E190" s="39">
        <v>36</v>
      </c>
      <c r="F190" s="39">
        <v>1</v>
      </c>
      <c r="G190" s="13">
        <f t="shared" si="9"/>
        <v>125</v>
      </c>
      <c r="H190" s="13">
        <f>SUM(D190:D193)</f>
        <v>367</v>
      </c>
      <c r="I190" s="13">
        <f>SUM(E190:E193)</f>
        <v>151</v>
      </c>
      <c r="J190" s="13">
        <f>SUM(F190:F193)</f>
        <v>4</v>
      </c>
      <c r="K190" s="14">
        <f>SUM(G190:G193)</f>
        <v>518</v>
      </c>
      <c r="L190" s="22">
        <f>K190+H192</f>
        <v>518</v>
      </c>
      <c r="M190" s="19" t="str">
        <f>B190</f>
        <v>Haken Petr</v>
      </c>
      <c r="N190" s="20" t="str">
        <f>C190</f>
        <v>Kuželky Ji.Hazlov</v>
      </c>
      <c r="O190" s="16">
        <f>H190</f>
        <v>367</v>
      </c>
      <c r="P190" s="16">
        <f>I190</f>
        <v>151</v>
      </c>
      <c r="Q190" s="16">
        <f>J190</f>
        <v>4</v>
      </c>
      <c r="R190" s="16">
        <f>K190</f>
        <v>518</v>
      </c>
      <c r="T190" s="16">
        <f>G190+G191</f>
        <v>253</v>
      </c>
    </row>
    <row r="191" spans="1:14" ht="12.75" customHeight="1">
      <c r="A191" s="71"/>
      <c r="B191" s="74"/>
      <c r="C191" s="74"/>
      <c r="D191" s="39">
        <v>92</v>
      </c>
      <c r="E191" s="39">
        <v>36</v>
      </c>
      <c r="F191" s="39">
        <v>2</v>
      </c>
      <c r="G191" s="13">
        <f t="shared" si="9"/>
        <v>128</v>
      </c>
      <c r="M191" s="18"/>
      <c r="N191" s="18"/>
    </row>
    <row r="192" spans="1:20" ht="12.75" customHeight="1">
      <c r="A192" s="71"/>
      <c r="B192" s="74"/>
      <c r="C192" s="74"/>
      <c r="D192" s="39">
        <v>99</v>
      </c>
      <c r="E192" s="39">
        <v>44</v>
      </c>
      <c r="F192" s="39">
        <v>0</v>
      </c>
      <c r="G192" s="13">
        <f t="shared" si="9"/>
        <v>143</v>
      </c>
      <c r="K192" s="17" t="s">
        <v>11</v>
      </c>
      <c r="M192" s="18"/>
      <c r="N192" s="18"/>
      <c r="T192" s="16">
        <f>G192+G193</f>
        <v>265</v>
      </c>
    </row>
    <row r="193" spans="1:14" ht="12.75" customHeight="1">
      <c r="A193" s="71"/>
      <c r="B193" s="75"/>
      <c r="C193" s="75"/>
      <c r="D193" s="39">
        <v>87</v>
      </c>
      <c r="E193" s="39">
        <v>35</v>
      </c>
      <c r="F193" s="39">
        <v>1</v>
      </c>
      <c r="G193" s="13">
        <f t="shared" si="9"/>
        <v>122</v>
      </c>
      <c r="M193" s="21"/>
      <c r="N193" s="21"/>
    </row>
    <row r="194" spans="1:20" ht="12.75" customHeight="1">
      <c r="A194" s="71">
        <v>1</v>
      </c>
      <c r="B194" s="73" t="str">
        <f>Export!B88</f>
        <v>Lipták Ladislav</v>
      </c>
      <c r="C194" s="73" t="str">
        <f>Export!C88</f>
        <v>Lokomotiva Cheb</v>
      </c>
      <c r="D194" s="39">
        <v>95</v>
      </c>
      <c r="E194" s="39">
        <v>63</v>
      </c>
      <c r="F194" s="39">
        <v>0</v>
      </c>
      <c r="G194" s="13">
        <f t="shared" si="9"/>
        <v>158</v>
      </c>
      <c r="H194" s="13">
        <f>SUM(D194:D197)</f>
        <v>367</v>
      </c>
      <c r="I194" s="13">
        <f>SUM(E194:E197)</f>
        <v>200</v>
      </c>
      <c r="J194" s="13">
        <f>SUM(F194:F197)</f>
        <v>5</v>
      </c>
      <c r="K194" s="14">
        <f>SUM(G194:G197)</f>
        <v>567</v>
      </c>
      <c r="L194" s="22">
        <f>K194+H196</f>
        <v>567</v>
      </c>
      <c r="M194" s="19" t="str">
        <f>B194</f>
        <v>Lipták Ladislav</v>
      </c>
      <c r="N194" s="20" t="str">
        <f>C194</f>
        <v>Lokomotiva Cheb</v>
      </c>
      <c r="O194" s="16">
        <f>H194</f>
        <v>367</v>
      </c>
      <c r="P194" s="16">
        <f>I194</f>
        <v>200</v>
      </c>
      <c r="Q194" s="16">
        <f>J194</f>
        <v>5</v>
      </c>
      <c r="R194" s="16">
        <f>K194</f>
        <v>567</v>
      </c>
      <c r="T194" s="16">
        <f>G194+G195</f>
        <v>304</v>
      </c>
    </row>
    <row r="195" spans="1:14" ht="12.75" customHeight="1">
      <c r="A195" s="71"/>
      <c r="B195" s="74"/>
      <c r="C195" s="74"/>
      <c r="D195" s="39">
        <v>86</v>
      </c>
      <c r="E195" s="39">
        <v>60</v>
      </c>
      <c r="F195" s="39">
        <v>1</v>
      </c>
      <c r="G195" s="13">
        <f t="shared" si="9"/>
        <v>146</v>
      </c>
      <c r="M195" s="18"/>
      <c r="N195" s="18"/>
    </row>
    <row r="196" spans="1:20" ht="12.75" customHeight="1">
      <c r="A196" s="71"/>
      <c r="B196" s="74"/>
      <c r="C196" s="74"/>
      <c r="D196" s="39">
        <v>84</v>
      </c>
      <c r="E196" s="39">
        <v>34</v>
      </c>
      <c r="F196" s="39">
        <v>2</v>
      </c>
      <c r="G196" s="13">
        <f t="shared" si="9"/>
        <v>118</v>
      </c>
      <c r="K196" s="17" t="s">
        <v>12</v>
      </c>
      <c r="M196" s="18"/>
      <c r="N196" s="18"/>
      <c r="T196" s="16">
        <f>G196+G197</f>
        <v>263</v>
      </c>
    </row>
    <row r="197" spans="1:14" ht="12.75" customHeight="1">
      <c r="A197" s="71"/>
      <c r="B197" s="75"/>
      <c r="C197" s="75"/>
      <c r="D197" s="39">
        <v>102</v>
      </c>
      <c r="E197" s="39">
        <v>43</v>
      </c>
      <c r="F197" s="39">
        <v>2</v>
      </c>
      <c r="G197" s="13">
        <f t="shared" si="9"/>
        <v>145</v>
      </c>
      <c r="M197" s="21"/>
      <c r="N197" s="21"/>
    </row>
    <row r="198" spans="1:14" ht="12.75" customHeight="1">
      <c r="A198" s="35"/>
      <c r="B198" s="36"/>
      <c r="C198" s="36"/>
      <c r="D198" s="37"/>
      <c r="E198" s="37"/>
      <c r="F198" s="37"/>
      <c r="G198" s="37"/>
      <c r="M198" s="21"/>
      <c r="N198" s="21"/>
    </row>
    <row r="199" spans="4:20" ht="12.75">
      <c r="D199">
        <f>MAX(D4:D149)</f>
        <v>109</v>
      </c>
      <c r="E199">
        <f aca="true" t="shared" si="11" ref="E199:K199">MAX(E4:E149)</f>
        <v>62</v>
      </c>
      <c r="F199">
        <f t="shared" si="11"/>
        <v>11</v>
      </c>
      <c r="G199">
        <f t="shared" si="11"/>
        <v>155</v>
      </c>
      <c r="H199">
        <f t="shared" si="11"/>
        <v>387</v>
      </c>
      <c r="I199">
        <f t="shared" si="11"/>
        <v>214</v>
      </c>
      <c r="J199">
        <f>MIN(J4:J149)</f>
        <v>0</v>
      </c>
      <c r="K199">
        <f t="shared" si="11"/>
        <v>554</v>
      </c>
      <c r="T199">
        <f>MAX(T4:T149)</f>
        <v>295</v>
      </c>
    </row>
  </sheetData>
  <sheetProtection/>
  <mergeCells count="144">
    <mergeCell ref="B194:B197"/>
    <mergeCell ref="C194:C197"/>
    <mergeCell ref="B182:B185"/>
    <mergeCell ref="C182:C185"/>
    <mergeCell ref="B186:B189"/>
    <mergeCell ref="C186:C189"/>
    <mergeCell ref="B150:B153"/>
    <mergeCell ref="C150:C153"/>
    <mergeCell ref="B154:B157"/>
    <mergeCell ref="C154:C157"/>
    <mergeCell ref="B178:B181"/>
    <mergeCell ref="C178:C181"/>
    <mergeCell ref="B174:B177"/>
    <mergeCell ref="C174:C177"/>
    <mergeCell ref="B138:B141"/>
    <mergeCell ref="C138:C141"/>
    <mergeCell ref="B142:B145"/>
    <mergeCell ref="C142:C145"/>
    <mergeCell ref="B190:B193"/>
    <mergeCell ref="C190:C193"/>
    <mergeCell ref="B146:B149"/>
    <mergeCell ref="C146:C149"/>
    <mergeCell ref="B162:B165"/>
    <mergeCell ref="C162:C165"/>
    <mergeCell ref="A166:A169"/>
    <mergeCell ref="A170:A173"/>
    <mergeCell ref="A158:A161"/>
    <mergeCell ref="A162:A165"/>
    <mergeCell ref="B166:B169"/>
    <mergeCell ref="C166:C169"/>
    <mergeCell ref="B170:B173"/>
    <mergeCell ref="C170:C173"/>
    <mergeCell ref="B158:B161"/>
    <mergeCell ref="C158:C161"/>
    <mergeCell ref="B128:B131"/>
    <mergeCell ref="C128:C131"/>
    <mergeCell ref="B134:B137"/>
    <mergeCell ref="C134:C137"/>
    <mergeCell ref="B100:B103"/>
    <mergeCell ref="C100:C103"/>
    <mergeCell ref="B124:B127"/>
    <mergeCell ref="C124:C127"/>
    <mergeCell ref="B120:B123"/>
    <mergeCell ref="C120:C123"/>
    <mergeCell ref="B108:B111"/>
    <mergeCell ref="C108:C111"/>
    <mergeCell ref="B104:B107"/>
    <mergeCell ref="C104:C107"/>
    <mergeCell ref="B112:B115"/>
    <mergeCell ref="C112:C115"/>
    <mergeCell ref="B116:B119"/>
    <mergeCell ref="C116:C119"/>
    <mergeCell ref="B76:B79"/>
    <mergeCell ref="C76:C79"/>
    <mergeCell ref="B80:B83"/>
    <mergeCell ref="C80:C83"/>
    <mergeCell ref="B88:B91"/>
    <mergeCell ref="C88:C91"/>
    <mergeCell ref="B92:B95"/>
    <mergeCell ref="C92:C95"/>
    <mergeCell ref="B96:B99"/>
    <mergeCell ref="C96:C99"/>
    <mergeCell ref="B56:B59"/>
    <mergeCell ref="C56:C59"/>
    <mergeCell ref="B84:B87"/>
    <mergeCell ref="C84:C87"/>
    <mergeCell ref="B64:B67"/>
    <mergeCell ref="C64:C67"/>
    <mergeCell ref="B72:B75"/>
    <mergeCell ref="C72:C75"/>
    <mergeCell ref="B68:B71"/>
    <mergeCell ref="C68:C71"/>
    <mergeCell ref="B60:B63"/>
    <mergeCell ref="C60:C63"/>
    <mergeCell ref="B24:B27"/>
    <mergeCell ref="C24:C27"/>
    <mergeCell ref="B52:B55"/>
    <mergeCell ref="C52:C55"/>
    <mergeCell ref="B40:B43"/>
    <mergeCell ref="C40:C43"/>
    <mergeCell ref="B48:B51"/>
    <mergeCell ref="C48:C51"/>
    <mergeCell ref="B44:B47"/>
    <mergeCell ref="C44:C47"/>
    <mergeCell ref="B4:B7"/>
    <mergeCell ref="C4:C7"/>
    <mergeCell ref="B8:B11"/>
    <mergeCell ref="C8:C11"/>
    <mergeCell ref="B36:B39"/>
    <mergeCell ref="C36:C39"/>
    <mergeCell ref="B16:B19"/>
    <mergeCell ref="C16:C19"/>
    <mergeCell ref="B20:B23"/>
    <mergeCell ref="C20:C23"/>
    <mergeCell ref="B32:B35"/>
    <mergeCell ref="C32:C35"/>
    <mergeCell ref="B28:B31"/>
    <mergeCell ref="C28:C31"/>
    <mergeCell ref="B12:B15"/>
    <mergeCell ref="C12:C15"/>
    <mergeCell ref="A190:A193"/>
    <mergeCell ref="A194:A197"/>
    <mergeCell ref="A182:A185"/>
    <mergeCell ref="A186:A189"/>
    <mergeCell ref="A124:A127"/>
    <mergeCell ref="A128:A131"/>
    <mergeCell ref="A174:A177"/>
    <mergeCell ref="A178:A181"/>
    <mergeCell ref="A150:A153"/>
    <mergeCell ref="A154:A157"/>
    <mergeCell ref="A142:A145"/>
    <mergeCell ref="A146:A149"/>
    <mergeCell ref="A4:A7"/>
    <mergeCell ref="A8:A11"/>
    <mergeCell ref="A60:A63"/>
    <mergeCell ref="A64:A67"/>
    <mergeCell ref="A52:A55"/>
    <mergeCell ref="A56:A59"/>
    <mergeCell ref="A12:A15"/>
    <mergeCell ref="A16:A19"/>
    <mergeCell ref="A44:A47"/>
    <mergeCell ref="A48:A51"/>
    <mergeCell ref="A134:A137"/>
    <mergeCell ref="A138:A141"/>
    <mergeCell ref="A100:A103"/>
    <mergeCell ref="A104:A107"/>
    <mergeCell ref="A116:A119"/>
    <mergeCell ref="A120:A123"/>
    <mergeCell ref="A108:A111"/>
    <mergeCell ref="A112:A115"/>
    <mergeCell ref="A92:A95"/>
    <mergeCell ref="A96:A99"/>
    <mergeCell ref="A36:A39"/>
    <mergeCell ref="A40:A43"/>
    <mergeCell ref="A68:A71"/>
    <mergeCell ref="A72:A75"/>
    <mergeCell ref="A84:A87"/>
    <mergeCell ref="A88:A91"/>
    <mergeCell ref="A76:A79"/>
    <mergeCell ref="A80:A83"/>
    <mergeCell ref="A20:A23"/>
    <mergeCell ref="A24:A27"/>
    <mergeCell ref="A28:A31"/>
    <mergeCell ref="A32:A35"/>
  </mergeCells>
  <conditionalFormatting sqref="K134 K138 K142 K146 K150 K154 K158 K162 K182 K186 K190 K194 K124 K128 K4 K8 K12 K16 K48 K64 K80 K96 K20 K36 K52 K68 K84 K24 K40 K56 K72 K88 K28 K44 K60 K76 K92 K32 K100 K104 K108 K112 K116 K120 K166 K170 K174 K178">
    <cfRule type="cellIs" priority="5" dxfId="2" operator="greaterThanOrEqual" stopIfTrue="1">
      <formula>500</formula>
    </cfRule>
    <cfRule type="cellIs" priority="6" dxfId="1" operator="greaterThanOrEqual" stopIfTrue="1">
      <formula>480</formula>
    </cfRule>
  </conditionalFormatting>
  <conditionalFormatting sqref="G4:G131 G134:G198">
    <cfRule type="cellIs" priority="7" dxfId="2" operator="greaterThanOrEqual" stopIfTrue="1">
      <formula>130</formula>
    </cfRule>
    <cfRule type="cellIs" priority="8" dxfId="1" operator="greaterThanOrEqual" stopIfTrue="1">
      <formula>120</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G88"/>
  <sheetViews>
    <sheetView zoomScalePageLayoutView="0" workbookViewId="0" topLeftCell="A1">
      <selection activeCell="A1" sqref="A1"/>
    </sheetView>
  </sheetViews>
  <sheetFormatPr defaultColWidth="9.140625" defaultRowHeight="12.75"/>
  <cols>
    <col min="1" max="1" width="4.8515625" style="0" customWidth="1"/>
    <col min="2" max="2" width="17.28125" style="0" bestFit="1" customWidth="1"/>
    <col min="3" max="3" width="15.28125" style="0" bestFit="1" customWidth="1"/>
    <col min="4" max="7" width="5.7109375" style="0" customWidth="1"/>
    <col min="12" max="12" width="3.57421875" style="0" customWidth="1"/>
  </cols>
  <sheetData>
    <row r="1" ht="19.5">
      <c r="A1" s="4" t="str">
        <f>Zadání!A1</f>
        <v>SENIOŘI</v>
      </c>
    </row>
    <row r="3" spans="1:7" ht="12.75">
      <c r="A3" s="28">
        <v>1</v>
      </c>
      <c r="B3" t="str">
        <f>Zadání!M4</f>
        <v>Milota Rostislav</v>
      </c>
      <c r="C3" t="str">
        <f>Zadání!N4</f>
        <v>Sokol Teplá</v>
      </c>
      <c r="D3">
        <f>Zadání!O4</f>
        <v>357</v>
      </c>
      <c r="E3">
        <f>Zadání!P4</f>
        <v>130</v>
      </c>
      <c r="F3">
        <f>Zadání!Q4</f>
        <v>8</v>
      </c>
      <c r="G3">
        <f>Zadání!R4</f>
        <v>487</v>
      </c>
    </row>
    <row r="4" spans="1:7" ht="12.75">
      <c r="A4" s="28">
        <v>2</v>
      </c>
      <c r="B4" t="str">
        <f>Zadání!M8</f>
        <v>Veselý Stanislav</v>
      </c>
      <c r="C4" t="str">
        <f>Zadání!N8</f>
        <v>Sokol Útvina</v>
      </c>
      <c r="D4">
        <f>Zadání!O8</f>
        <v>346</v>
      </c>
      <c r="E4">
        <f>Zadání!P8</f>
        <v>164</v>
      </c>
      <c r="F4">
        <f>Zadání!Q8</f>
        <v>6</v>
      </c>
      <c r="G4">
        <f>Zadání!R8</f>
        <v>510</v>
      </c>
    </row>
    <row r="5" spans="1:7" ht="12.75">
      <c r="A5" s="28">
        <v>3</v>
      </c>
      <c r="B5" t="str">
        <f>Zadání!M12</f>
        <v>Velek Jiří</v>
      </c>
      <c r="C5" t="str">
        <f>Zadání!N12</f>
        <v>Sokol Teplá</v>
      </c>
      <c r="D5">
        <f>Zadání!O12</f>
        <v>355</v>
      </c>
      <c r="E5">
        <f>Zadání!P12</f>
        <v>114</v>
      </c>
      <c r="F5">
        <f>Zadání!Q12</f>
        <v>12</v>
      </c>
      <c r="G5">
        <f>Zadání!R12</f>
        <v>469</v>
      </c>
    </row>
    <row r="6" spans="1:7" ht="12.75">
      <c r="A6" s="28">
        <v>4</v>
      </c>
      <c r="B6" t="str">
        <f>Zadání!M16</f>
        <v>Pejšek Karel</v>
      </c>
      <c r="C6" t="str">
        <f>Zadání!N16</f>
        <v>Sokol Útvina</v>
      </c>
      <c r="D6">
        <f>Zadání!O16</f>
        <v>353</v>
      </c>
      <c r="E6">
        <f>Zadání!P16</f>
        <v>131</v>
      </c>
      <c r="F6">
        <f>Zadání!Q16</f>
        <v>12</v>
      </c>
      <c r="G6">
        <f>Zadání!R16</f>
        <v>484</v>
      </c>
    </row>
    <row r="7" spans="1:7" ht="12.75">
      <c r="A7" s="28">
        <v>5</v>
      </c>
      <c r="B7" t="str">
        <f>Zadání!M20</f>
        <v>Stulík Jaroslav</v>
      </c>
      <c r="C7" t="str">
        <f>Zadání!N20</f>
        <v>TJ Jáchymov</v>
      </c>
      <c r="D7">
        <f>Zadání!O20</f>
        <v>325</v>
      </c>
      <c r="E7">
        <f>Zadání!P20</f>
        <v>137</v>
      </c>
      <c r="F7">
        <f>Zadání!Q20</f>
        <v>13</v>
      </c>
      <c r="G7">
        <f>Zadání!R20</f>
        <v>462</v>
      </c>
    </row>
    <row r="8" spans="1:7" ht="12.75">
      <c r="A8" s="28">
        <v>6</v>
      </c>
      <c r="B8" t="str">
        <f>Zadání!M24</f>
        <v>Mrenica Štefan</v>
      </c>
      <c r="C8" t="str">
        <f>Zadání!N24</f>
        <v>TJ Jáchymov</v>
      </c>
      <c r="D8">
        <f>Zadání!O24</f>
        <v>351</v>
      </c>
      <c r="E8">
        <f>Zadání!P24</f>
        <v>150</v>
      </c>
      <c r="F8">
        <f>Zadání!Q24</f>
        <v>12</v>
      </c>
      <c r="G8">
        <f>Zadání!R24</f>
        <v>501</v>
      </c>
    </row>
    <row r="9" spans="1:7" ht="12.75">
      <c r="A9" s="28">
        <v>7</v>
      </c>
      <c r="B9" t="str">
        <f>Zadání!M28</f>
        <v>Šeda Jiří</v>
      </c>
      <c r="C9" t="str">
        <f>Zadání!N28</f>
        <v>TJ Jáchymov</v>
      </c>
      <c r="D9">
        <f>Zadání!O28</f>
        <v>353</v>
      </c>
      <c r="E9">
        <f>Zadání!P28</f>
        <v>177</v>
      </c>
      <c r="F9">
        <f>Zadání!Q28</f>
        <v>10</v>
      </c>
      <c r="G9">
        <f>Zadání!R28</f>
        <v>530</v>
      </c>
    </row>
    <row r="10" spans="1:7" ht="12.75">
      <c r="A10" s="28">
        <v>8</v>
      </c>
      <c r="B10" t="str">
        <f>Zadání!M32</f>
        <v>Nový Jiří</v>
      </c>
      <c r="C10" t="str">
        <f>Zadání!N32</f>
        <v>TJ Šabina</v>
      </c>
      <c r="D10">
        <f>Zadání!O32</f>
        <v>337</v>
      </c>
      <c r="E10">
        <f>Zadání!P32</f>
        <v>183</v>
      </c>
      <c r="F10">
        <f>Zadání!Q32</f>
        <v>5</v>
      </c>
      <c r="G10">
        <f>Zadání!R32</f>
        <v>520</v>
      </c>
    </row>
    <row r="11" spans="1:7" ht="12.75">
      <c r="A11" s="28">
        <v>9</v>
      </c>
      <c r="B11" t="str">
        <f>Zadání!M36</f>
        <v>Guba Hubert</v>
      </c>
      <c r="C11" t="str">
        <f>Zadání!N36</f>
        <v>TJ Lomnice</v>
      </c>
      <c r="D11">
        <f>Zadání!O36</f>
        <v>351</v>
      </c>
      <c r="E11">
        <f>Zadání!P36</f>
        <v>159</v>
      </c>
      <c r="F11">
        <f>Zadání!Q36</f>
        <v>5</v>
      </c>
      <c r="G11">
        <f>Zadání!R36</f>
        <v>510</v>
      </c>
    </row>
    <row r="12" spans="1:7" ht="12.75">
      <c r="A12" s="28">
        <v>10</v>
      </c>
      <c r="B12" t="str">
        <f>Zadání!M40</f>
        <v>Veselý Václav</v>
      </c>
      <c r="C12" t="str">
        <f>Zadání!N40</f>
        <v>Kuželky Aš</v>
      </c>
      <c r="D12">
        <f>Zadání!O40</f>
        <v>358</v>
      </c>
      <c r="E12">
        <f>Zadání!P40</f>
        <v>176</v>
      </c>
      <c r="F12">
        <f>Zadání!Q40</f>
        <v>3</v>
      </c>
      <c r="G12">
        <f>Zadání!R40</f>
        <v>534</v>
      </c>
    </row>
    <row r="13" spans="1:7" ht="12.75">
      <c r="A13" s="28">
        <v>11</v>
      </c>
      <c r="B13" t="str">
        <f>Zadání!M44</f>
        <v>Solín Jaroslav</v>
      </c>
      <c r="C13" t="str">
        <f>Zadání!N44</f>
        <v>Kuželky Aš</v>
      </c>
      <c r="D13">
        <f>Zadání!O44</f>
        <v>347</v>
      </c>
      <c r="E13">
        <f>Zadání!P44</f>
        <v>118</v>
      </c>
      <c r="F13">
        <f>Zadání!Q44</f>
        <v>13</v>
      </c>
      <c r="G13">
        <f>Zadání!R44</f>
        <v>465</v>
      </c>
    </row>
    <row r="14" spans="1:7" ht="12.75">
      <c r="A14" s="28">
        <v>12</v>
      </c>
      <c r="B14" t="str">
        <f>Zadání!M48</f>
        <v>Urban Vladislav</v>
      </c>
      <c r="C14" t="str">
        <f>Zadání!N48</f>
        <v>Kuželky Aš</v>
      </c>
      <c r="D14">
        <f>Zadání!O48</f>
        <v>340</v>
      </c>
      <c r="E14">
        <f>Zadání!P48</f>
        <v>158</v>
      </c>
      <c r="F14">
        <f>Zadání!Q48</f>
        <v>13</v>
      </c>
      <c r="G14">
        <f>Zadání!R48</f>
        <v>498</v>
      </c>
    </row>
    <row r="15" spans="1:7" ht="12.75">
      <c r="A15" s="28">
        <v>13</v>
      </c>
      <c r="B15" t="str">
        <f>Zadání!M52</f>
        <v>Schimmer Rudolf</v>
      </c>
      <c r="C15" t="str">
        <f>Zadání!N52</f>
        <v>TJ Lomnice</v>
      </c>
      <c r="D15">
        <f>Zadání!O52</f>
        <v>340</v>
      </c>
      <c r="E15">
        <f>Zadání!P52</f>
        <v>147</v>
      </c>
      <c r="F15">
        <f>Zadání!Q52</f>
        <v>9</v>
      </c>
      <c r="G15">
        <f>Zadání!R52</f>
        <v>487</v>
      </c>
    </row>
    <row r="16" spans="1:7" ht="12.75">
      <c r="A16" s="28">
        <v>14</v>
      </c>
      <c r="B16" t="str">
        <f>Zadání!M56</f>
        <v>Flejšar Jiří</v>
      </c>
      <c r="C16" t="str">
        <f>Zadání!N56</f>
        <v>TJ Lomnice</v>
      </c>
      <c r="D16">
        <f>Zadání!O56</f>
        <v>352</v>
      </c>
      <c r="E16">
        <f>Zadání!P56</f>
        <v>174</v>
      </c>
      <c r="F16">
        <f>Zadání!Q56</f>
        <v>5</v>
      </c>
      <c r="G16">
        <f>Zadání!R56</f>
        <v>526</v>
      </c>
    </row>
    <row r="17" spans="1:7" ht="12.75">
      <c r="A17" s="28">
        <v>15</v>
      </c>
      <c r="B17" t="str">
        <f>Zadání!M60</f>
        <v>Guba Jiří</v>
      </c>
      <c r="C17" t="str">
        <f>Zadání!N60</f>
        <v>TJ Lomnice</v>
      </c>
      <c r="D17">
        <f>Zadání!O60</f>
        <v>361</v>
      </c>
      <c r="E17">
        <f>Zadání!P60</f>
        <v>166</v>
      </c>
      <c r="F17">
        <f>Zadání!Q60</f>
        <v>3</v>
      </c>
      <c r="G17">
        <f>Zadání!R60</f>
        <v>527</v>
      </c>
    </row>
    <row r="18" spans="1:7" ht="12.75">
      <c r="A18" s="28">
        <v>16</v>
      </c>
      <c r="B18" t="str">
        <f>Zadání!M64</f>
        <v>Veverka Josef</v>
      </c>
      <c r="C18" t="str">
        <f>Zadání!N64</f>
        <v>TJ Lomnice</v>
      </c>
      <c r="D18">
        <f>Zadání!O64</f>
        <v>368</v>
      </c>
      <c r="E18">
        <f>Zadání!P64</f>
        <v>174</v>
      </c>
      <c r="F18">
        <f>Zadání!Q64</f>
        <v>3</v>
      </c>
      <c r="G18">
        <f>Zadání!R64</f>
        <v>542</v>
      </c>
    </row>
    <row r="19" spans="1:7" ht="12.75">
      <c r="A19" s="28">
        <v>17</v>
      </c>
      <c r="B19" t="str">
        <f>Zadání!M68</f>
        <v>Benčík Pavel</v>
      </c>
      <c r="C19" t="str">
        <f>Zadání!N68</f>
        <v>Kuželky Ji.Hazlov</v>
      </c>
      <c r="D19">
        <f>Zadání!O68</f>
        <v>336</v>
      </c>
      <c r="E19">
        <f>Zadání!P68</f>
        <v>172</v>
      </c>
      <c r="F19">
        <f>Zadání!Q68</f>
        <v>6</v>
      </c>
      <c r="G19">
        <f>Zadání!R68</f>
        <v>508</v>
      </c>
    </row>
    <row r="20" spans="1:7" ht="12.75">
      <c r="A20" s="28">
        <v>18</v>
      </c>
      <c r="B20" t="str">
        <f>Zadání!M72</f>
        <v>Wittwar Michael</v>
      </c>
      <c r="C20" t="str">
        <f>Zadání!N72</f>
        <v>Kuželky Ji.Hazlov</v>
      </c>
      <c r="D20">
        <f>Zadání!O72</f>
        <v>355</v>
      </c>
      <c r="E20">
        <f>Zadání!P72</f>
        <v>167</v>
      </c>
      <c r="F20">
        <f>Zadání!Q72</f>
        <v>8</v>
      </c>
      <c r="G20">
        <f>Zadání!R72</f>
        <v>522</v>
      </c>
    </row>
    <row r="21" spans="1:7" ht="12.75">
      <c r="A21" s="28">
        <v>19</v>
      </c>
      <c r="B21" t="str">
        <f>Zadání!M76</f>
        <v>Haken Petr</v>
      </c>
      <c r="C21" t="str">
        <f>Zadání!N76</f>
        <v>Kuželky Ji.Hazlov</v>
      </c>
      <c r="D21">
        <f>Zadání!O76</f>
        <v>338</v>
      </c>
      <c r="E21">
        <f>Zadání!P76</f>
        <v>214</v>
      </c>
      <c r="F21">
        <f>Zadání!Q76</f>
        <v>2</v>
      </c>
      <c r="G21">
        <f>Zadání!R76</f>
        <v>552</v>
      </c>
    </row>
    <row r="22" spans="1:7" ht="12.75">
      <c r="A22" s="28">
        <v>20</v>
      </c>
      <c r="B22" t="str">
        <f>Zadání!M80</f>
        <v>Martínek Lubomír</v>
      </c>
      <c r="C22" t="str">
        <f>Zadání!N80</f>
        <v>Slovan Karl.Vary</v>
      </c>
      <c r="D22">
        <f>Zadání!O80</f>
        <v>329</v>
      </c>
      <c r="E22">
        <f>Zadání!P80</f>
        <v>166</v>
      </c>
      <c r="F22">
        <f>Zadání!Q80</f>
        <v>9</v>
      </c>
      <c r="G22">
        <f>Zadání!R80</f>
        <v>495</v>
      </c>
    </row>
    <row r="23" spans="1:7" ht="12.75">
      <c r="A23" s="28">
        <v>21</v>
      </c>
      <c r="B23" t="str">
        <f>Zadání!M84</f>
        <v>Rambousek Ivan</v>
      </c>
      <c r="C23" t="str">
        <f>Zadání!N84</f>
        <v>Lokomotiva Cheb</v>
      </c>
      <c r="D23">
        <f>Zadání!O84</f>
        <v>295</v>
      </c>
      <c r="E23">
        <f>Zadání!P84</f>
        <v>132</v>
      </c>
      <c r="F23">
        <f>Zadání!Q84</f>
        <v>17</v>
      </c>
      <c r="G23">
        <f>Zadání!R84</f>
        <v>427</v>
      </c>
    </row>
    <row r="24" spans="1:7" ht="12.75">
      <c r="A24" s="28">
        <v>22</v>
      </c>
      <c r="B24" t="str">
        <f>Zadání!M88</f>
        <v>Klepáček Adolf</v>
      </c>
      <c r="C24" t="str">
        <f>Zadání!N88</f>
        <v>Lokomotiva Cheb</v>
      </c>
      <c r="D24">
        <f>Zadání!O88</f>
        <v>340</v>
      </c>
      <c r="E24">
        <f>Zadání!P88</f>
        <v>157</v>
      </c>
      <c r="F24">
        <f>Zadání!Q88</f>
        <v>10</v>
      </c>
      <c r="G24">
        <f>Zadání!R88</f>
        <v>497</v>
      </c>
    </row>
    <row r="25" spans="1:7" ht="12.75">
      <c r="A25" s="28">
        <v>23</v>
      </c>
      <c r="B25" t="str">
        <f>Zadání!M92</f>
        <v>Lipták Ladislav</v>
      </c>
      <c r="C25" t="str">
        <f>Zadání!N92</f>
        <v>Lokomotiva Cheb</v>
      </c>
      <c r="D25">
        <f>Zadání!O92</f>
        <v>387</v>
      </c>
      <c r="E25">
        <f>Zadání!P92</f>
        <v>167</v>
      </c>
      <c r="F25">
        <f>Zadání!Q92</f>
        <v>4</v>
      </c>
      <c r="G25">
        <f>Zadání!R92</f>
        <v>554</v>
      </c>
    </row>
    <row r="26" spans="1:7" ht="12.75">
      <c r="A26" s="28">
        <v>24</v>
      </c>
      <c r="B26" t="str">
        <f>Zadání!M96</f>
        <v>Šafr Jiří</v>
      </c>
      <c r="C26" t="str">
        <f>Zadání!N96</f>
        <v>Slovan Karl.Vary</v>
      </c>
      <c r="D26">
        <f>Zadání!O96</f>
        <v>351</v>
      </c>
      <c r="E26">
        <f>Zadání!P96</f>
        <v>132</v>
      </c>
      <c r="F26">
        <f>Zadání!Q96</f>
        <v>15</v>
      </c>
      <c r="G26">
        <f>Zadání!R96</f>
        <v>483</v>
      </c>
    </row>
    <row r="27" spans="1:7" ht="12.75">
      <c r="A27" s="28">
        <v>25</v>
      </c>
      <c r="B27" t="str">
        <f>Zadání!M100</f>
        <v>Zeman Václav</v>
      </c>
      <c r="C27" t="str">
        <f>Zadání!N100</f>
        <v>KK Karlovy Vary</v>
      </c>
      <c r="D27">
        <f>Zadání!O100</f>
        <v>330</v>
      </c>
      <c r="E27">
        <f>Zadání!P100</f>
        <v>166</v>
      </c>
      <c r="F27">
        <f>Zadání!Q100</f>
        <v>5</v>
      </c>
      <c r="G27">
        <f>Zadání!R100</f>
        <v>496</v>
      </c>
    </row>
    <row r="28" spans="1:7" ht="12.75">
      <c r="A28" s="28">
        <v>26</v>
      </c>
      <c r="B28" t="str">
        <f>Zadání!M104</f>
        <v>Boško Ivan</v>
      </c>
      <c r="C28" t="str">
        <f>Zadání!N104</f>
        <v>Sokol Teplá</v>
      </c>
      <c r="D28">
        <f>Zadání!O104</f>
        <v>349</v>
      </c>
      <c r="E28">
        <f>Zadání!P104</f>
        <v>194</v>
      </c>
      <c r="F28">
        <f>Zadání!Q104</f>
        <v>1</v>
      </c>
      <c r="G28">
        <f>Zadání!R104</f>
        <v>543</v>
      </c>
    </row>
    <row r="29" spans="1:7" ht="12.75">
      <c r="A29" s="28">
        <v>27</v>
      </c>
      <c r="B29" t="str">
        <f>Zadání!M108</f>
        <v>Kupka Libor</v>
      </c>
      <c r="C29" t="str">
        <f>Zadání!N108</f>
        <v>KK Karlovy Vary</v>
      </c>
      <c r="D29">
        <f>Zadání!O108</f>
        <v>366</v>
      </c>
      <c r="E29">
        <f>Zadání!P108</f>
        <v>128</v>
      </c>
      <c r="F29">
        <f>Zadání!Q108</f>
        <v>13</v>
      </c>
      <c r="G29">
        <f>Zadání!R108</f>
        <v>494</v>
      </c>
    </row>
    <row r="30" spans="1:7" ht="12.75">
      <c r="A30" s="28">
        <v>28</v>
      </c>
      <c r="B30" t="str">
        <f>Zadání!M112</f>
        <v>Pešťák Miroslav</v>
      </c>
      <c r="C30" t="str">
        <f>Zadání!N112</f>
        <v>Sokol Teplá</v>
      </c>
      <c r="D30">
        <f>Zadání!O112</f>
        <v>362</v>
      </c>
      <c r="E30">
        <f>Zadání!P112</f>
        <v>158</v>
      </c>
      <c r="F30">
        <f>Zadání!Q112</f>
        <v>11</v>
      </c>
      <c r="G30">
        <f>Zadání!R112</f>
        <v>520</v>
      </c>
    </row>
    <row r="31" spans="1:7" ht="12.75">
      <c r="A31" s="28">
        <v>29</v>
      </c>
      <c r="B31">
        <f>Zadání!M116</f>
        <v>0</v>
      </c>
      <c r="C31">
        <f>Zadání!N116</f>
        <v>0</v>
      </c>
      <c r="D31">
        <f>Zadání!O116</f>
        <v>0</v>
      </c>
      <c r="E31">
        <f>Zadání!P116</f>
        <v>0</v>
      </c>
      <c r="F31">
        <f>Zadání!Q116</f>
        <v>0</v>
      </c>
      <c r="G31">
        <f>Zadání!R116</f>
        <v>0</v>
      </c>
    </row>
    <row r="32" spans="1:7" ht="12.75">
      <c r="A32" s="28">
        <v>30</v>
      </c>
      <c r="B32">
        <f>Zadání!M120</f>
        <v>0</v>
      </c>
      <c r="C32">
        <f>Zadání!N120</f>
        <v>0</v>
      </c>
      <c r="D32">
        <f>Zadání!O120</f>
        <v>0</v>
      </c>
      <c r="E32">
        <f>Zadání!P120</f>
        <v>0</v>
      </c>
      <c r="F32">
        <f>Zadání!Q120</f>
        <v>0</v>
      </c>
      <c r="G32">
        <f>Zadání!R120</f>
        <v>0</v>
      </c>
    </row>
    <row r="33" spans="1:7" ht="12.75">
      <c r="A33" s="28">
        <v>31</v>
      </c>
      <c r="B33">
        <f>Zadání!M124</f>
        <v>0</v>
      </c>
      <c r="C33">
        <f>Zadání!N124</f>
        <v>0</v>
      </c>
      <c r="D33">
        <f>Zadání!O124</f>
        <v>0</v>
      </c>
      <c r="E33">
        <f>Zadání!P124</f>
        <v>0</v>
      </c>
      <c r="F33">
        <f>Zadání!Q124</f>
        <v>0</v>
      </c>
      <c r="G33">
        <f>Zadání!R124</f>
        <v>0</v>
      </c>
    </row>
    <row r="34" spans="1:7" ht="12.75">
      <c r="A34" s="28">
        <v>32</v>
      </c>
      <c r="B34">
        <f>Zadání!M128</f>
        <v>0</v>
      </c>
      <c r="C34">
        <f>Zadání!N128</f>
        <v>0</v>
      </c>
      <c r="D34">
        <f>Zadání!O128</f>
        <v>0</v>
      </c>
      <c r="E34">
        <f>Zadání!P128</f>
        <v>0</v>
      </c>
      <c r="F34">
        <f>Zadání!Q128</f>
        <v>0</v>
      </c>
      <c r="G34">
        <f>Zadání!R128</f>
        <v>0</v>
      </c>
    </row>
    <row r="35" ht="12.75">
      <c r="A35" s="28"/>
    </row>
    <row r="36" ht="12.75">
      <c r="A36" s="28"/>
    </row>
    <row r="37" spans="1:7" ht="12.75">
      <c r="A37" s="28">
        <v>1</v>
      </c>
      <c r="B37" t="str">
        <f>Zadání!M194</f>
        <v>Lipták Ladislav</v>
      </c>
      <c r="C37" t="str">
        <f>Zadání!N194</f>
        <v>Lokomotiva Cheb</v>
      </c>
      <c r="D37">
        <f>Zadání!O194</f>
        <v>367</v>
      </c>
      <c r="E37">
        <f>Zadání!P194</f>
        <v>200</v>
      </c>
      <c r="F37">
        <f>Zadání!Q194</f>
        <v>5</v>
      </c>
      <c r="G37">
        <f>Zadání!R194</f>
        <v>567</v>
      </c>
    </row>
    <row r="38" spans="1:7" ht="12.75">
      <c r="A38" s="28">
        <v>2</v>
      </c>
      <c r="B38" t="str">
        <f>Zadání!M190</f>
        <v>Haken Petr</v>
      </c>
      <c r="C38" t="str">
        <f>Zadání!N190</f>
        <v>Kuželky Ji.Hazlov</v>
      </c>
      <c r="D38">
        <f>Zadání!O190</f>
        <v>367</v>
      </c>
      <c r="E38">
        <f>Zadání!P190</f>
        <v>151</v>
      </c>
      <c r="F38">
        <f>Zadání!Q190</f>
        <v>4</v>
      </c>
      <c r="G38">
        <f>Zadání!R190</f>
        <v>518</v>
      </c>
    </row>
    <row r="39" spans="1:7" ht="12.75">
      <c r="A39" s="28">
        <v>3</v>
      </c>
      <c r="B39" t="str">
        <f>Zadání!M186</f>
        <v>Boško Ivan</v>
      </c>
      <c r="C39" t="str">
        <f>Zadání!N186</f>
        <v>Sokol Teplá</v>
      </c>
      <c r="D39">
        <f>Zadání!O186</f>
        <v>382</v>
      </c>
      <c r="E39">
        <f>Zadání!P186</f>
        <v>211</v>
      </c>
      <c r="F39">
        <f>Zadání!Q186</f>
        <v>5</v>
      </c>
      <c r="G39">
        <f>Zadání!R186</f>
        <v>593</v>
      </c>
    </row>
    <row r="40" spans="1:7" ht="12.75">
      <c r="A40" s="28">
        <v>4</v>
      </c>
      <c r="B40" t="str">
        <f>Zadání!M182</f>
        <v>Veverka Josef</v>
      </c>
      <c r="C40" t="str">
        <f>Zadání!N182</f>
        <v>TJ Lomnice</v>
      </c>
      <c r="D40">
        <f>Zadání!O182</f>
        <v>351</v>
      </c>
      <c r="E40">
        <f>Zadání!P182</f>
        <v>198</v>
      </c>
      <c r="F40">
        <f>Zadání!Q182</f>
        <v>6</v>
      </c>
      <c r="G40">
        <f>Zadání!R182</f>
        <v>549</v>
      </c>
    </row>
    <row r="41" spans="1:7" ht="12.75">
      <c r="A41" s="28">
        <v>5</v>
      </c>
      <c r="B41" t="str">
        <f>Zadání!M178</f>
        <v>Veselý Václav</v>
      </c>
      <c r="C41" t="str">
        <f>Zadání!N178</f>
        <v>Kuželky Aš</v>
      </c>
      <c r="D41">
        <f>Zadání!O178</f>
        <v>334</v>
      </c>
      <c r="E41">
        <f>Zadání!P178</f>
        <v>157</v>
      </c>
      <c r="F41">
        <f>Zadání!Q178</f>
        <v>12</v>
      </c>
      <c r="G41">
        <f>Zadání!R178</f>
        <v>491</v>
      </c>
    </row>
    <row r="42" spans="1:7" ht="12.75">
      <c r="A42" s="28">
        <v>6</v>
      </c>
      <c r="B42" t="str">
        <f>Zadání!M174</f>
        <v>Šeda Jiří</v>
      </c>
      <c r="C42" t="str">
        <f>Zadání!N174</f>
        <v>TJ Jáchymov</v>
      </c>
      <c r="D42">
        <f>Zadání!O174</f>
        <v>364</v>
      </c>
      <c r="E42">
        <f>Zadání!P174</f>
        <v>158</v>
      </c>
      <c r="F42">
        <f>Zadání!Q174</f>
        <v>4</v>
      </c>
      <c r="G42">
        <f>Zadání!R174</f>
        <v>522</v>
      </c>
    </row>
    <row r="43" spans="1:7" ht="12.75">
      <c r="A43" s="28">
        <v>7</v>
      </c>
      <c r="B43" t="str">
        <f>Zadání!M170</f>
        <v>Guba Jiří</v>
      </c>
      <c r="C43" t="str">
        <f>Zadání!N170</f>
        <v>TJ Lomnice</v>
      </c>
      <c r="D43">
        <f>Zadání!O170</f>
        <v>356</v>
      </c>
      <c r="E43">
        <f>Zadání!P170</f>
        <v>159</v>
      </c>
      <c r="F43">
        <f>Zadání!Q170</f>
        <v>6</v>
      </c>
      <c r="G43">
        <f>Zadání!R170</f>
        <v>515</v>
      </c>
    </row>
    <row r="44" spans="1:7" ht="12.75">
      <c r="A44" s="28">
        <v>8</v>
      </c>
      <c r="B44" t="str">
        <f>Zadání!M166</f>
        <v>Flejšar Jiří</v>
      </c>
      <c r="C44" t="str">
        <f>Zadání!N166</f>
        <v>TJ Lomnice</v>
      </c>
      <c r="D44">
        <f>Zadání!O166</f>
        <v>367</v>
      </c>
      <c r="E44">
        <f>Zadání!P166</f>
        <v>181</v>
      </c>
      <c r="F44">
        <f>Zadání!Q166</f>
        <v>5</v>
      </c>
      <c r="G44">
        <f>Zadání!R166</f>
        <v>548</v>
      </c>
    </row>
    <row r="45" spans="1:7" ht="12.75">
      <c r="A45" s="28">
        <v>9</v>
      </c>
      <c r="B45" t="str">
        <f>Zadání!M162</f>
        <v>Wittwar Michael</v>
      </c>
      <c r="C45" t="str">
        <f>Zadání!N162</f>
        <v>Kuželky Ji.Hazlov</v>
      </c>
      <c r="D45">
        <f>Zadání!O162</f>
        <v>335</v>
      </c>
      <c r="E45">
        <f>Zadání!P162</f>
        <v>172</v>
      </c>
      <c r="F45">
        <f>Zadání!Q162</f>
        <v>10</v>
      </c>
      <c r="G45">
        <f>Zadání!R162</f>
        <v>507</v>
      </c>
    </row>
    <row r="46" spans="1:7" ht="12.75">
      <c r="A46" s="28">
        <v>10</v>
      </c>
      <c r="B46" t="str">
        <f>Zadání!M158</f>
        <v>Nový Jiří</v>
      </c>
      <c r="C46" t="str">
        <f>Zadání!N158</f>
        <v>TJ Šabina</v>
      </c>
      <c r="D46">
        <f>Zadání!O158</f>
        <v>364</v>
      </c>
      <c r="E46">
        <f>Zadání!P158</f>
        <v>162</v>
      </c>
      <c r="F46">
        <f>Zadání!Q158</f>
        <v>16</v>
      </c>
      <c r="G46">
        <f>Zadání!R158</f>
        <v>526</v>
      </c>
    </row>
    <row r="47" spans="1:7" ht="12.75">
      <c r="A47" s="28">
        <v>11</v>
      </c>
      <c r="B47" t="str">
        <f>Zadání!M154</f>
        <v>Pešťák Miroslav</v>
      </c>
      <c r="C47" t="str">
        <f>Zadání!N154</f>
        <v>Sokol Teplá</v>
      </c>
      <c r="D47">
        <f>Zadání!O154</f>
        <v>360</v>
      </c>
      <c r="E47">
        <f>Zadání!P154</f>
        <v>172</v>
      </c>
      <c r="F47">
        <f>Zadání!Q154</f>
        <v>5</v>
      </c>
      <c r="G47">
        <f>Zadání!R154</f>
        <v>532</v>
      </c>
    </row>
    <row r="48" spans="1:7" ht="12.75">
      <c r="A48" s="28">
        <v>12</v>
      </c>
      <c r="B48" t="str">
        <f>Zadání!M150</f>
        <v>Veselý Stanislav</v>
      </c>
      <c r="C48" t="str">
        <f>Zadání!N150</f>
        <v>Sokol Útvina</v>
      </c>
      <c r="D48">
        <f>Zadání!O150</f>
        <v>362</v>
      </c>
      <c r="E48">
        <f>Zadání!P150</f>
        <v>185</v>
      </c>
      <c r="F48">
        <f>Zadání!Q150</f>
        <v>8</v>
      </c>
      <c r="G48">
        <f>Zadání!R150</f>
        <v>547</v>
      </c>
    </row>
    <row r="49" spans="1:7" ht="12.75">
      <c r="A49" s="28">
        <v>13</v>
      </c>
      <c r="B49" t="str">
        <f>Zadání!M146</f>
        <v>Guba Hubert</v>
      </c>
      <c r="C49" t="str">
        <f>Zadání!N146</f>
        <v>TJ Lomnice</v>
      </c>
      <c r="D49">
        <f>Zadání!O146</f>
        <v>371</v>
      </c>
      <c r="E49">
        <f>Zadání!P146</f>
        <v>161</v>
      </c>
      <c r="F49">
        <f>Zadání!Q146</f>
        <v>6</v>
      </c>
      <c r="G49">
        <f>Zadání!R146</f>
        <v>532</v>
      </c>
    </row>
    <row r="50" spans="1:7" ht="12.75">
      <c r="A50" s="28">
        <v>14</v>
      </c>
      <c r="B50" t="str">
        <f>Zadání!M142</f>
        <v>Benčík Pavel</v>
      </c>
      <c r="C50" t="str">
        <f>Zadání!N142</f>
        <v>Kuželky Ji.Hazlov</v>
      </c>
      <c r="D50">
        <f>Zadání!O142</f>
        <v>332</v>
      </c>
      <c r="E50">
        <f>Zadání!P142</f>
        <v>122</v>
      </c>
      <c r="F50">
        <f>Zadání!Q142</f>
        <v>20</v>
      </c>
      <c r="G50">
        <f>Zadání!R142</f>
        <v>454</v>
      </c>
    </row>
    <row r="51" spans="1:7" ht="12.75">
      <c r="A51" s="28">
        <v>15</v>
      </c>
      <c r="B51" t="str">
        <f>Zadání!M138</f>
        <v>Mrenica Štefan</v>
      </c>
      <c r="C51" t="str">
        <f>Zadání!N138</f>
        <v>TJ Jáchymov</v>
      </c>
      <c r="D51">
        <f>Zadání!O138</f>
        <v>353</v>
      </c>
      <c r="E51">
        <f>Zadání!P138</f>
        <v>159</v>
      </c>
      <c r="F51">
        <f>Zadání!Q138</f>
        <v>10</v>
      </c>
      <c r="G51">
        <f>Zadání!R138</f>
        <v>512</v>
      </c>
    </row>
    <row r="52" spans="1:7" ht="12.75">
      <c r="A52" s="28">
        <v>16</v>
      </c>
      <c r="B52" t="str">
        <f>Zadání!M134</f>
        <v>Urban Vladislav</v>
      </c>
      <c r="C52" t="str">
        <f>Zadání!N134</f>
        <v>Kuželky Aš</v>
      </c>
      <c r="D52">
        <f>Zadání!O134</f>
        <v>358</v>
      </c>
      <c r="E52">
        <f>Zadání!P134</f>
        <v>126</v>
      </c>
      <c r="F52">
        <f>Zadání!Q134</f>
        <v>20</v>
      </c>
      <c r="G52">
        <f>Zadání!R134</f>
        <v>484</v>
      </c>
    </row>
    <row r="73" spans="1:3" ht="12.75">
      <c r="A73" s="12">
        <v>1</v>
      </c>
      <c r="B73" s="38" t="s">
        <v>57</v>
      </c>
      <c r="C73" s="38" t="s">
        <v>77</v>
      </c>
    </row>
    <row r="74" spans="1:3" ht="12.75">
      <c r="A74" s="12">
        <v>2</v>
      </c>
      <c r="B74" s="38" t="s">
        <v>49</v>
      </c>
      <c r="C74" s="38" t="s">
        <v>76</v>
      </c>
    </row>
    <row r="75" spans="1:3" ht="12.75">
      <c r="A75" s="12">
        <v>3</v>
      </c>
      <c r="B75" s="38" t="s">
        <v>62</v>
      </c>
      <c r="C75" s="38" t="s">
        <v>78</v>
      </c>
    </row>
    <row r="76" spans="1:3" ht="12.75">
      <c r="A76" s="12">
        <v>4</v>
      </c>
      <c r="B76" s="38" t="s">
        <v>53</v>
      </c>
      <c r="C76" s="38" t="s">
        <v>56</v>
      </c>
    </row>
    <row r="77" spans="1:3" ht="12.75">
      <c r="A77" s="12">
        <v>5</v>
      </c>
      <c r="B77" s="38" t="s">
        <v>45</v>
      </c>
      <c r="C77" s="38" t="s">
        <v>75</v>
      </c>
    </row>
    <row r="78" spans="1:3" ht="12.75">
      <c r="A78" s="12">
        <v>6</v>
      </c>
      <c r="B78" s="38" t="s">
        <v>72</v>
      </c>
      <c r="C78" s="38" t="s">
        <v>74</v>
      </c>
    </row>
    <row r="79" spans="1:3" ht="12.75">
      <c r="A79" s="12">
        <v>7</v>
      </c>
      <c r="B79" s="38" t="s">
        <v>51</v>
      </c>
      <c r="C79" s="38" t="s">
        <v>52</v>
      </c>
    </row>
    <row r="80" spans="1:3" ht="12.75">
      <c r="A80" s="12">
        <v>8</v>
      </c>
      <c r="B80" s="38" t="s">
        <v>63</v>
      </c>
      <c r="C80" s="38" t="s">
        <v>78</v>
      </c>
    </row>
    <row r="81" spans="1:3" ht="12.75">
      <c r="A81" s="12">
        <v>9</v>
      </c>
      <c r="B81" s="38" t="s">
        <v>59</v>
      </c>
      <c r="C81" s="38" t="s">
        <v>56</v>
      </c>
    </row>
    <row r="82" spans="1:3" ht="12.75">
      <c r="A82" s="12">
        <v>10</v>
      </c>
      <c r="B82" s="38" t="s">
        <v>60</v>
      </c>
      <c r="C82" s="38" t="s">
        <v>56</v>
      </c>
    </row>
    <row r="83" spans="1:3" ht="12.75">
      <c r="A83" s="12">
        <v>11</v>
      </c>
      <c r="B83" s="38" t="s">
        <v>50</v>
      </c>
      <c r="C83" s="38" t="s">
        <v>76</v>
      </c>
    </row>
    <row r="84" spans="1:3" ht="12.75">
      <c r="A84" s="12">
        <v>12</v>
      </c>
      <c r="B84" s="38" t="s">
        <v>54</v>
      </c>
      <c r="C84" s="38" t="s">
        <v>77</v>
      </c>
    </row>
    <row r="85" spans="1:3" ht="12.75">
      <c r="A85" s="12">
        <v>13</v>
      </c>
      <c r="B85" s="38" t="s">
        <v>61</v>
      </c>
      <c r="C85" s="38" t="s">
        <v>56</v>
      </c>
    </row>
    <row r="86" spans="1:3" ht="12.75">
      <c r="A86" s="12">
        <v>14</v>
      </c>
      <c r="B86" s="38" t="s">
        <v>70</v>
      </c>
      <c r="C86" s="38" t="s">
        <v>74</v>
      </c>
    </row>
    <row r="87" spans="1:3" ht="12.75">
      <c r="A87" s="12">
        <v>15</v>
      </c>
      <c r="B87" s="38" t="s">
        <v>64</v>
      </c>
      <c r="C87" s="38" t="s">
        <v>78</v>
      </c>
    </row>
    <row r="88" spans="1:3" ht="12.75">
      <c r="A88" s="12">
        <v>16</v>
      </c>
      <c r="B88" s="38" t="s">
        <v>68</v>
      </c>
      <c r="C88" s="38" t="s">
        <v>80</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P61"/>
  <sheetViews>
    <sheetView showGridLines="0" zoomScalePageLayoutView="0" workbookViewId="0" topLeftCell="A1">
      <pane ySplit="1" topLeftCell="A2" activePane="bottomLeft" state="frozen"/>
      <selection pane="topLeft" activeCell="A1" sqref="A1"/>
      <selection pane="bottomLeft" activeCell="E30" sqref="E30"/>
    </sheetView>
  </sheetViews>
  <sheetFormatPr defaultColWidth="9.140625" defaultRowHeight="12.75"/>
  <cols>
    <col min="1" max="1" width="4.7109375" style="0" customWidth="1"/>
    <col min="2" max="2" width="22.00390625" style="0" bestFit="1" customWidth="1"/>
    <col min="3" max="3" width="16.28125" style="0" bestFit="1" customWidth="1"/>
    <col min="4" max="4" width="13.7109375" style="0" customWidth="1"/>
    <col min="5" max="5" width="2.7109375" style="0" customWidth="1"/>
  </cols>
  <sheetData>
    <row r="1" spans="1:8" ht="18">
      <c r="A1" s="33"/>
      <c r="B1" s="34" t="s">
        <v>16</v>
      </c>
      <c r="C1" s="34">
        <f>COUNTA(E2:E33)</f>
        <v>29</v>
      </c>
      <c r="D1" s="33"/>
      <c r="E1" s="33"/>
      <c r="F1" s="57" t="s">
        <v>37</v>
      </c>
      <c r="G1" s="15"/>
      <c r="H1" s="15"/>
    </row>
    <row r="2" spans="1:16" ht="12.75" customHeight="1">
      <c r="A2" s="40">
        <v>1</v>
      </c>
      <c r="B2" s="48" t="s">
        <v>44</v>
      </c>
      <c r="C2" s="67" t="s">
        <v>74</v>
      </c>
      <c r="D2" s="45"/>
      <c r="E2" s="31" t="s">
        <v>82</v>
      </c>
      <c r="G2" s="49" t="s">
        <v>17</v>
      </c>
      <c r="H2" s="50"/>
      <c r="I2" s="50"/>
      <c r="J2" s="50"/>
      <c r="K2" s="50"/>
      <c r="L2" s="50"/>
      <c r="M2" s="50"/>
      <c r="N2" s="50"/>
      <c r="O2" s="50"/>
      <c r="P2" s="50"/>
    </row>
    <row r="3" spans="1:16" ht="12.75" customHeight="1">
      <c r="A3" s="40">
        <v>2</v>
      </c>
      <c r="B3" s="48" t="s">
        <v>45</v>
      </c>
      <c r="C3" s="67" t="s">
        <v>75</v>
      </c>
      <c r="D3" s="45"/>
      <c r="E3" s="32" t="s">
        <v>82</v>
      </c>
      <c r="G3" s="51" t="s">
        <v>18</v>
      </c>
      <c r="H3" s="50"/>
      <c r="I3" s="50"/>
      <c r="J3" s="50"/>
      <c r="K3" s="50"/>
      <c r="L3" s="50"/>
      <c r="M3" s="50"/>
      <c r="N3" s="50"/>
      <c r="O3" s="50"/>
      <c r="P3" s="50"/>
    </row>
    <row r="4" spans="1:16" ht="12.75" customHeight="1">
      <c r="A4" s="40">
        <v>3</v>
      </c>
      <c r="B4" s="48" t="s">
        <v>46</v>
      </c>
      <c r="C4" s="67" t="s">
        <v>74</v>
      </c>
      <c r="D4" s="45"/>
      <c r="E4" s="31" t="s">
        <v>82</v>
      </c>
      <c r="G4" s="52" t="s">
        <v>23</v>
      </c>
      <c r="H4" s="50"/>
      <c r="I4" s="50"/>
      <c r="J4" s="50"/>
      <c r="K4" s="50"/>
      <c r="L4" s="50"/>
      <c r="M4" s="50"/>
      <c r="N4" s="50"/>
      <c r="O4" s="50"/>
      <c r="P4" s="50"/>
    </row>
    <row r="5" spans="1:16" ht="12.75" customHeight="1">
      <c r="A5" s="40">
        <v>4</v>
      </c>
      <c r="B5" s="48" t="s">
        <v>47</v>
      </c>
      <c r="C5" s="67" t="s">
        <v>75</v>
      </c>
      <c r="D5" s="45"/>
      <c r="E5" s="31" t="s">
        <v>82</v>
      </c>
      <c r="G5" s="52" t="s">
        <v>24</v>
      </c>
      <c r="H5" s="50"/>
      <c r="I5" s="52"/>
      <c r="J5" s="50"/>
      <c r="K5" s="50"/>
      <c r="L5" s="50"/>
      <c r="M5" s="50"/>
      <c r="N5" s="50"/>
      <c r="O5" s="50"/>
      <c r="P5" s="50"/>
    </row>
    <row r="6" spans="1:16" ht="12.75" customHeight="1">
      <c r="A6" s="40">
        <v>5</v>
      </c>
      <c r="B6" s="48" t="s">
        <v>48</v>
      </c>
      <c r="C6" s="67" t="s">
        <v>76</v>
      </c>
      <c r="D6" s="45"/>
      <c r="E6" s="32" t="s">
        <v>82</v>
      </c>
      <c r="G6" s="50"/>
      <c r="H6" s="50"/>
      <c r="I6" s="50"/>
      <c r="J6" s="50"/>
      <c r="K6" s="50"/>
      <c r="L6" s="50"/>
      <c r="M6" s="50"/>
      <c r="N6" s="50"/>
      <c r="O6" s="50"/>
      <c r="P6" s="50"/>
    </row>
    <row r="7" spans="1:16" ht="12.75" customHeight="1">
      <c r="A7" s="40">
        <v>6</v>
      </c>
      <c r="B7" s="48" t="s">
        <v>49</v>
      </c>
      <c r="C7" s="67" t="s">
        <v>76</v>
      </c>
      <c r="D7" s="45"/>
      <c r="E7" s="31" t="s">
        <v>82</v>
      </c>
      <c r="G7" s="53" t="s">
        <v>25</v>
      </c>
      <c r="H7" s="50"/>
      <c r="I7" s="50"/>
      <c r="J7" s="50"/>
      <c r="K7" s="50"/>
      <c r="L7" s="50"/>
      <c r="M7" s="50"/>
      <c r="N7" s="50"/>
      <c r="O7" s="50"/>
      <c r="P7" s="50"/>
    </row>
    <row r="8" spans="1:16" ht="12.75" customHeight="1">
      <c r="A8" s="40">
        <v>7</v>
      </c>
      <c r="B8" s="48" t="s">
        <v>50</v>
      </c>
      <c r="C8" s="67" t="s">
        <v>76</v>
      </c>
      <c r="D8" s="45"/>
      <c r="E8" s="31" t="s">
        <v>82</v>
      </c>
      <c r="G8" s="52" t="s">
        <v>26</v>
      </c>
      <c r="H8" s="50"/>
      <c r="I8" s="50"/>
      <c r="J8" s="50"/>
      <c r="K8" s="50"/>
      <c r="L8" s="50"/>
      <c r="M8" s="50"/>
      <c r="N8" s="50"/>
      <c r="O8" s="50"/>
      <c r="P8" s="50"/>
    </row>
    <row r="9" spans="1:16" ht="12.75" customHeight="1">
      <c r="A9" s="40">
        <v>8</v>
      </c>
      <c r="B9" s="48" t="s">
        <v>51</v>
      </c>
      <c r="C9" s="67" t="s">
        <v>52</v>
      </c>
      <c r="D9" s="45"/>
      <c r="E9" s="31" t="s">
        <v>82</v>
      </c>
      <c r="G9" s="54"/>
      <c r="H9" s="50"/>
      <c r="I9" s="50"/>
      <c r="J9" s="50"/>
      <c r="K9" s="50"/>
      <c r="L9" s="50"/>
      <c r="M9" s="50"/>
      <c r="N9" s="50"/>
      <c r="O9" s="50"/>
      <c r="P9" s="50"/>
    </row>
    <row r="10" spans="1:16" ht="12.75" customHeight="1">
      <c r="A10" s="40">
        <v>9</v>
      </c>
      <c r="B10" s="48" t="s">
        <v>53</v>
      </c>
      <c r="C10" s="67" t="s">
        <v>56</v>
      </c>
      <c r="D10" s="45"/>
      <c r="E10" s="31" t="s">
        <v>82</v>
      </c>
      <c r="G10" s="54" t="s">
        <v>20</v>
      </c>
      <c r="H10" s="50"/>
      <c r="I10" s="50"/>
      <c r="J10" s="50"/>
      <c r="K10" s="50"/>
      <c r="L10" s="50"/>
      <c r="M10" s="50"/>
      <c r="N10" s="50"/>
      <c r="O10" s="50"/>
      <c r="P10" s="50"/>
    </row>
    <row r="11" spans="1:16" ht="12.75" customHeight="1">
      <c r="A11" s="40">
        <v>10</v>
      </c>
      <c r="B11" s="48" t="s">
        <v>54</v>
      </c>
      <c r="C11" s="67" t="s">
        <v>77</v>
      </c>
      <c r="D11" s="45"/>
      <c r="E11" s="31" t="s">
        <v>82</v>
      </c>
      <c r="G11" s="52" t="s">
        <v>27</v>
      </c>
      <c r="H11" s="50"/>
      <c r="I11" s="50"/>
      <c r="J11" s="50"/>
      <c r="K11" s="50"/>
      <c r="L11" s="50"/>
      <c r="M11" s="50"/>
      <c r="N11" s="50"/>
      <c r="O11" s="50"/>
      <c r="P11" s="50"/>
    </row>
    <row r="12" spans="1:16" ht="12.75" customHeight="1">
      <c r="A12" s="40">
        <v>11</v>
      </c>
      <c r="B12" s="48" t="s">
        <v>55</v>
      </c>
      <c r="C12" s="67" t="s">
        <v>77</v>
      </c>
      <c r="D12" s="45"/>
      <c r="E12" s="31" t="s">
        <v>82</v>
      </c>
      <c r="G12" s="52"/>
      <c r="H12" s="52"/>
      <c r="I12" s="50"/>
      <c r="J12" s="50"/>
      <c r="K12" s="50"/>
      <c r="L12" s="50"/>
      <c r="M12" s="50"/>
      <c r="N12" s="50"/>
      <c r="O12" s="50"/>
      <c r="P12" s="50"/>
    </row>
    <row r="13" spans="1:16" ht="12.75" customHeight="1">
      <c r="A13" s="40">
        <v>12</v>
      </c>
      <c r="B13" s="48" t="s">
        <v>57</v>
      </c>
      <c r="C13" s="67" t="s">
        <v>77</v>
      </c>
      <c r="D13" s="45"/>
      <c r="E13" s="31" t="s">
        <v>83</v>
      </c>
      <c r="G13" s="52" t="s">
        <v>41</v>
      </c>
      <c r="H13" s="52"/>
      <c r="I13" s="50"/>
      <c r="J13" s="50"/>
      <c r="K13" s="50"/>
      <c r="L13" s="50"/>
      <c r="M13" s="50"/>
      <c r="N13" s="50"/>
      <c r="O13" s="50"/>
      <c r="P13" s="50"/>
    </row>
    <row r="14" spans="1:16" ht="12.75" customHeight="1">
      <c r="A14" s="40">
        <v>13</v>
      </c>
      <c r="B14" s="48" t="s">
        <v>58</v>
      </c>
      <c r="C14" s="67" t="s">
        <v>56</v>
      </c>
      <c r="D14" s="45"/>
      <c r="E14" s="31" t="s">
        <v>83</v>
      </c>
      <c r="G14" s="52"/>
      <c r="H14" s="52"/>
      <c r="I14" s="50"/>
      <c r="J14" s="50"/>
      <c r="K14" s="50"/>
      <c r="L14" s="50"/>
      <c r="M14" s="50"/>
      <c r="N14" s="50"/>
      <c r="O14" s="50"/>
      <c r="P14" s="50"/>
    </row>
    <row r="15" spans="1:16" ht="12.75" customHeight="1">
      <c r="A15" s="40">
        <v>14</v>
      </c>
      <c r="B15" s="48" t="s">
        <v>59</v>
      </c>
      <c r="C15" s="67" t="s">
        <v>56</v>
      </c>
      <c r="D15" s="45"/>
      <c r="E15" s="31" t="s">
        <v>83</v>
      </c>
      <c r="G15" s="52" t="s">
        <v>28</v>
      </c>
      <c r="H15" s="52"/>
      <c r="I15" s="50"/>
      <c r="J15" s="50"/>
      <c r="K15" s="50"/>
      <c r="L15" s="50"/>
      <c r="M15" s="50"/>
      <c r="N15" s="50"/>
      <c r="O15" s="50"/>
      <c r="P15" s="50"/>
    </row>
    <row r="16" spans="1:16" ht="12.75" customHeight="1">
      <c r="A16" s="40">
        <v>15</v>
      </c>
      <c r="B16" s="48" t="s">
        <v>60</v>
      </c>
      <c r="C16" s="67" t="s">
        <v>56</v>
      </c>
      <c r="D16" s="45"/>
      <c r="E16" s="31" t="s">
        <v>83</v>
      </c>
      <c r="G16" s="54" t="s">
        <v>29</v>
      </c>
      <c r="H16" s="52"/>
      <c r="I16" s="50"/>
      <c r="J16" s="50"/>
      <c r="K16" s="50"/>
      <c r="L16" s="50"/>
      <c r="M16" s="50"/>
      <c r="N16" s="50"/>
      <c r="O16" s="50"/>
      <c r="P16" s="50"/>
    </row>
    <row r="17" spans="1:16" ht="12.75" customHeight="1">
      <c r="A17" s="40">
        <v>16</v>
      </c>
      <c r="B17" s="48" t="s">
        <v>61</v>
      </c>
      <c r="C17" s="67" t="s">
        <v>56</v>
      </c>
      <c r="D17" s="45"/>
      <c r="E17" s="31" t="s">
        <v>83</v>
      </c>
      <c r="G17" s="54" t="s">
        <v>30</v>
      </c>
      <c r="H17" s="52"/>
      <c r="I17" s="50"/>
      <c r="J17" s="50"/>
      <c r="K17" s="50"/>
      <c r="L17" s="50"/>
      <c r="M17" s="50"/>
      <c r="N17" s="50"/>
      <c r="O17" s="50"/>
      <c r="P17" s="50"/>
    </row>
    <row r="18" spans="1:16" ht="12.75" customHeight="1">
      <c r="A18" s="40">
        <v>17</v>
      </c>
      <c r="B18" s="48" t="s">
        <v>62</v>
      </c>
      <c r="C18" s="67" t="s">
        <v>78</v>
      </c>
      <c r="D18" s="58"/>
      <c r="E18" s="31" t="s">
        <v>83</v>
      </c>
      <c r="G18" s="52" t="s">
        <v>31</v>
      </c>
      <c r="H18" s="52"/>
      <c r="I18" s="50"/>
      <c r="J18" s="50"/>
      <c r="K18" s="50"/>
      <c r="L18" s="50"/>
      <c r="M18" s="50"/>
      <c r="N18" s="50"/>
      <c r="O18" s="50"/>
      <c r="P18" s="50"/>
    </row>
    <row r="19" spans="1:16" ht="12.75" customHeight="1">
      <c r="A19" s="40">
        <v>18</v>
      </c>
      <c r="B19" s="48" t="s">
        <v>63</v>
      </c>
      <c r="C19" s="67" t="s">
        <v>78</v>
      </c>
      <c r="D19" s="58"/>
      <c r="E19" s="31" t="s">
        <v>83</v>
      </c>
      <c r="G19" s="54" t="s">
        <v>19</v>
      </c>
      <c r="H19" s="50"/>
      <c r="I19" s="50"/>
      <c r="J19" s="50"/>
      <c r="K19" s="50"/>
      <c r="L19" s="50"/>
      <c r="M19" s="50"/>
      <c r="N19" s="50"/>
      <c r="O19" s="50"/>
      <c r="P19" s="50"/>
    </row>
    <row r="20" spans="1:16" ht="12.75" customHeight="1">
      <c r="A20" s="40">
        <v>19</v>
      </c>
      <c r="B20" s="48" t="s">
        <v>64</v>
      </c>
      <c r="C20" s="67" t="s">
        <v>78</v>
      </c>
      <c r="D20" s="45"/>
      <c r="E20" s="31" t="s">
        <v>83</v>
      </c>
      <c r="G20" s="50"/>
      <c r="H20" s="50"/>
      <c r="I20" s="50"/>
      <c r="J20" s="50"/>
      <c r="K20" s="50"/>
      <c r="L20" s="50"/>
      <c r="M20" s="50"/>
      <c r="N20" s="50"/>
      <c r="O20" s="50"/>
      <c r="P20" s="50"/>
    </row>
    <row r="21" spans="1:16" ht="12.75" customHeight="1">
      <c r="A21" s="40">
        <v>20</v>
      </c>
      <c r="B21" s="48" t="s">
        <v>65</v>
      </c>
      <c r="C21" s="67" t="s">
        <v>79</v>
      </c>
      <c r="D21" s="45"/>
      <c r="E21" s="31" t="s">
        <v>83</v>
      </c>
      <c r="G21" s="52" t="s">
        <v>35</v>
      </c>
      <c r="H21" s="50"/>
      <c r="I21" s="50"/>
      <c r="J21" s="50"/>
      <c r="K21" s="50"/>
      <c r="L21" s="50"/>
      <c r="M21" s="50"/>
      <c r="N21" s="50"/>
      <c r="O21" s="50"/>
      <c r="P21" s="50"/>
    </row>
    <row r="22" spans="1:16" ht="12.75" customHeight="1">
      <c r="A22" s="40">
        <v>21</v>
      </c>
      <c r="B22" s="48" t="s">
        <v>66</v>
      </c>
      <c r="C22" s="67" t="s">
        <v>80</v>
      </c>
      <c r="D22" s="45"/>
      <c r="E22" s="31" t="s">
        <v>83</v>
      </c>
      <c r="G22" s="52" t="s">
        <v>36</v>
      </c>
      <c r="H22" s="50"/>
      <c r="I22" s="50"/>
      <c r="J22" s="50"/>
      <c r="K22" s="50"/>
      <c r="L22" s="50"/>
      <c r="M22" s="50"/>
      <c r="N22" s="50"/>
      <c r="O22" s="50"/>
      <c r="P22" s="50"/>
    </row>
    <row r="23" spans="1:16" ht="12.75" customHeight="1">
      <c r="A23" s="40">
        <v>22</v>
      </c>
      <c r="B23" s="48" t="s">
        <v>67</v>
      </c>
      <c r="C23" s="67" t="s">
        <v>80</v>
      </c>
      <c r="D23" s="45"/>
      <c r="E23" s="31" t="s">
        <v>83</v>
      </c>
      <c r="G23" s="52" t="s">
        <v>32</v>
      </c>
      <c r="H23" s="50"/>
      <c r="I23" s="50"/>
      <c r="J23" s="50"/>
      <c r="K23" s="50"/>
      <c r="L23" s="50"/>
      <c r="M23" s="50"/>
      <c r="N23" s="50"/>
      <c r="O23" s="50"/>
      <c r="P23" s="50"/>
    </row>
    <row r="24" spans="1:16" ht="12.75" customHeight="1">
      <c r="A24" s="40">
        <v>23</v>
      </c>
      <c r="B24" s="48" t="s">
        <v>68</v>
      </c>
      <c r="C24" s="67" t="s">
        <v>80</v>
      </c>
      <c r="D24" s="45"/>
      <c r="E24" s="31" t="s">
        <v>83</v>
      </c>
      <c r="G24" s="50"/>
      <c r="H24" s="50"/>
      <c r="I24" s="50"/>
      <c r="J24" s="50"/>
      <c r="K24" s="50"/>
      <c r="L24" s="50"/>
      <c r="M24" s="50"/>
      <c r="N24" s="50"/>
      <c r="O24" s="50"/>
      <c r="P24" s="50"/>
    </row>
    <row r="25" spans="1:16" ht="12.75" customHeight="1">
      <c r="A25" s="40">
        <v>24</v>
      </c>
      <c r="B25" s="48" t="s">
        <v>69</v>
      </c>
      <c r="C25" s="67" t="s">
        <v>79</v>
      </c>
      <c r="D25" s="45"/>
      <c r="E25" s="31" t="s">
        <v>83</v>
      </c>
      <c r="G25" s="55" t="s">
        <v>33</v>
      </c>
      <c r="H25" s="56"/>
      <c r="I25" s="56"/>
      <c r="J25" s="56"/>
      <c r="K25" s="56"/>
      <c r="L25" s="56"/>
      <c r="M25" s="50"/>
      <c r="N25" s="50"/>
      <c r="O25" s="50"/>
      <c r="P25" s="50"/>
    </row>
    <row r="26" spans="1:5" ht="12.75" customHeight="1">
      <c r="A26" s="40">
        <v>25</v>
      </c>
      <c r="B26" s="48" t="s">
        <v>84</v>
      </c>
      <c r="C26" s="67" t="s">
        <v>81</v>
      </c>
      <c r="D26" s="45"/>
      <c r="E26" s="31" t="s">
        <v>83</v>
      </c>
    </row>
    <row r="27" spans="1:5" ht="12.75" customHeight="1">
      <c r="A27" s="40">
        <v>26</v>
      </c>
      <c r="B27" s="48" t="s">
        <v>70</v>
      </c>
      <c r="C27" s="67" t="s">
        <v>74</v>
      </c>
      <c r="D27" s="62" t="s">
        <v>73</v>
      </c>
      <c r="E27" s="31" t="s">
        <v>83</v>
      </c>
    </row>
    <row r="28" spans="1:5" ht="12.75" customHeight="1">
      <c r="A28" s="40">
        <v>27</v>
      </c>
      <c r="B28" s="48" t="s">
        <v>71</v>
      </c>
      <c r="C28" s="67" t="s">
        <v>81</v>
      </c>
      <c r="D28" s="62"/>
      <c r="E28" s="31" t="s">
        <v>83</v>
      </c>
    </row>
    <row r="29" spans="1:5" ht="12.75" customHeight="1">
      <c r="A29" s="40">
        <v>28</v>
      </c>
      <c r="B29" s="48" t="s">
        <v>72</v>
      </c>
      <c r="C29" s="67" t="s">
        <v>74</v>
      </c>
      <c r="D29" s="58"/>
      <c r="E29" s="31" t="s">
        <v>83</v>
      </c>
    </row>
    <row r="30" spans="1:5" ht="12.75" customHeight="1">
      <c r="A30" s="40">
        <v>29</v>
      </c>
      <c r="B30" s="48"/>
      <c r="C30" s="67"/>
      <c r="D30" s="45"/>
      <c r="E30" s="31">
        <v>9</v>
      </c>
    </row>
    <row r="31" spans="1:5" ht="12.75" customHeight="1">
      <c r="A31" s="40">
        <v>30</v>
      </c>
      <c r="B31" s="48"/>
      <c r="C31" s="67"/>
      <c r="D31" s="45"/>
      <c r="E31" s="31"/>
    </row>
    <row r="32" spans="1:5" ht="12.75" customHeight="1">
      <c r="A32" s="40">
        <v>31</v>
      </c>
      <c r="B32" s="48"/>
      <c r="C32" s="67"/>
      <c r="D32" s="45"/>
      <c r="E32" s="31"/>
    </row>
    <row r="33" spans="1:5" ht="12.75" customHeight="1">
      <c r="A33" s="40">
        <v>32</v>
      </c>
      <c r="B33" s="48"/>
      <c r="C33" s="67"/>
      <c r="D33" s="45"/>
      <c r="E33" s="31"/>
    </row>
    <row r="34" ht="12.75">
      <c r="I34" s="41"/>
    </row>
    <row r="35" ht="12.75">
      <c r="I35" s="42"/>
    </row>
    <row r="36" ht="12.75">
      <c r="I36" s="42"/>
    </row>
    <row r="39" ht="12.75">
      <c r="G39" s="43"/>
    </row>
    <row r="40" ht="12.75">
      <c r="G40" s="43"/>
    </row>
    <row r="41" ht="12.75">
      <c r="G41" s="44"/>
    </row>
    <row r="42" ht="12.75">
      <c r="G42" s="44"/>
    </row>
    <row r="43" ht="12.75">
      <c r="G43" s="43"/>
    </row>
    <row r="44" spans="2:7" ht="12.75">
      <c r="B44" s="59"/>
      <c r="C44" s="59"/>
      <c r="D44" s="59"/>
      <c r="G44" s="43"/>
    </row>
    <row r="45" spans="2:7" ht="12.75">
      <c r="B45" s="60"/>
      <c r="C45" s="61"/>
      <c r="D45" s="59"/>
      <c r="G45" s="43"/>
    </row>
    <row r="46" spans="2:7" ht="12.75">
      <c r="B46" s="59"/>
      <c r="C46" s="59"/>
      <c r="D46" s="59"/>
      <c r="G46" s="44"/>
    </row>
    <row r="47" spans="2:7" ht="12.75">
      <c r="B47" s="59"/>
      <c r="C47" s="59"/>
      <c r="D47" s="59"/>
      <c r="G47" s="44"/>
    </row>
    <row r="48" spans="7:8" ht="12.75">
      <c r="G48" s="43"/>
      <c r="H48" s="43"/>
    </row>
    <row r="49" spans="7:8" ht="12.75">
      <c r="G49" s="43"/>
      <c r="H49" s="43"/>
    </row>
    <row r="51" ht="12.75">
      <c r="G51" s="43"/>
    </row>
    <row r="52" ht="12.75">
      <c r="G52" s="44"/>
    </row>
    <row r="53" ht="12.75">
      <c r="G53" s="43"/>
    </row>
    <row r="54" ht="12.75">
      <c r="G54" s="43"/>
    </row>
    <row r="55" ht="12.75">
      <c r="G55" s="44"/>
    </row>
    <row r="56" ht="12.75">
      <c r="G56" s="44"/>
    </row>
    <row r="57" ht="12.75">
      <c r="G57" s="44"/>
    </row>
    <row r="58" ht="12.75">
      <c r="G58" s="44"/>
    </row>
    <row r="59" ht="12.75">
      <c r="G59" s="44"/>
    </row>
    <row r="60" ht="12.75">
      <c r="G60" s="44"/>
    </row>
    <row r="61" ht="12.75">
      <c r="G61" s="44"/>
    </row>
  </sheetData>
  <sheetProtection/>
  <conditionalFormatting sqref="B45 B2:B33">
    <cfRule type="expression" priority="1" dxfId="0" stopIfTrue="1">
      <formula>OR(E2="x",E2="X")</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Eastman Chemical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Hanuš Slavík</dc:creator>
  <cp:keywords/>
  <dc:description/>
  <cp:lastModifiedBy>Kuželky</cp:lastModifiedBy>
  <cp:lastPrinted>2024-01-28T12:23:02Z</cp:lastPrinted>
  <dcterms:created xsi:type="dcterms:W3CDTF">2004-03-26T21:45:40Z</dcterms:created>
  <dcterms:modified xsi:type="dcterms:W3CDTF">2024-01-28T12:25:31Z</dcterms:modified>
  <cp:category/>
  <cp:version/>
  <cp:contentType/>
  <cp:contentStatus/>
</cp:coreProperties>
</file>